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9\01 - Jan\ELD\"/>
    </mc:Choice>
  </mc:AlternateContent>
  <xr:revisionPtr revIDLastSave="0" documentId="10_ncr:100000_{3F5A72A0-9DCA-412C-BC24-468D06B8E8CF}" xr6:coauthVersionLast="31" xr6:coauthVersionMax="31" xr10:uidLastSave="{00000000-0000-0000-0000-000000000000}"/>
  <bookViews>
    <workbookView xWindow="-120" yWindow="615" windowWidth="7605" windowHeight="11760" tabRatio="800" xr2:uid="{00000000-000D-0000-FFFF-FFFF00000000}"/>
  </bookViews>
  <sheets>
    <sheet name="ELD Portal MI" sheetId="9" r:id="rId1"/>
    <sheet name="No of CNFs Sent" sheetId="11" r:id="rId2"/>
    <sheet name="No of CNFs Left at Stage 1" sheetId="12" r:id="rId3"/>
    <sheet name="Stage 2 Exit" sheetId="13" r:id="rId4"/>
    <sheet name="Exit Process" sheetId="14" r:id="rId5"/>
    <sheet name="Court Pack" sheetId="15" r:id="rId6"/>
    <sheet name="No of Settled Claims" sheetId="16" r:id="rId7"/>
    <sheet name="General Damages" sheetId="17" r:id="rId8"/>
  </sheets>
  <calcPr calcId="179017"/>
</workbook>
</file>

<file path=xl/calcChain.xml><?xml version="1.0" encoding="utf-8"?>
<calcChain xmlns="http://schemas.openxmlformats.org/spreadsheetml/2006/main">
  <c r="N59" i="12" l="1"/>
  <c r="M59" i="12"/>
  <c r="L59" i="12"/>
  <c r="K59" i="12"/>
  <c r="J59" i="12"/>
  <c r="I59" i="12"/>
  <c r="H59" i="12"/>
  <c r="G59" i="12"/>
  <c r="F59" i="12"/>
  <c r="E59" i="12"/>
  <c r="D59" i="12"/>
  <c r="C59" i="12"/>
  <c r="J58" i="12"/>
  <c r="K58" i="12"/>
  <c r="L58" i="12"/>
  <c r="M58" i="12"/>
  <c r="N58" i="12"/>
  <c r="I58" i="12"/>
  <c r="D58" i="12"/>
  <c r="E58" i="12"/>
  <c r="F58" i="12"/>
  <c r="G58" i="12"/>
  <c r="H58" i="12"/>
  <c r="C58" i="12"/>
  <c r="N59" i="14"/>
  <c r="M59" i="14"/>
  <c r="L59" i="14"/>
  <c r="K59" i="14"/>
  <c r="J59" i="14"/>
  <c r="I59" i="14"/>
  <c r="H59" i="14"/>
  <c r="G59" i="14"/>
  <c r="F59" i="14"/>
  <c r="E59" i="14"/>
  <c r="D59" i="14"/>
  <c r="C59" i="14"/>
  <c r="J58" i="14"/>
  <c r="K58" i="14"/>
  <c r="L58" i="14"/>
  <c r="M58" i="14"/>
  <c r="N58" i="14"/>
  <c r="I58" i="14"/>
  <c r="D58" i="14"/>
  <c r="E58" i="14"/>
  <c r="F58" i="14"/>
  <c r="G58" i="14"/>
  <c r="H58" i="14"/>
  <c r="C58" i="14"/>
  <c r="N59" i="16"/>
  <c r="M59" i="16"/>
  <c r="L59" i="16"/>
  <c r="K59" i="16"/>
  <c r="J59" i="16"/>
  <c r="I59" i="16"/>
  <c r="H59" i="16"/>
  <c r="G59" i="16"/>
  <c r="F59" i="16"/>
  <c r="E59" i="16"/>
  <c r="D59" i="16"/>
  <c r="C59" i="16"/>
  <c r="N58" i="16"/>
  <c r="J58" i="16"/>
  <c r="K58" i="16"/>
  <c r="L58" i="16"/>
  <c r="M58" i="16"/>
  <c r="I58" i="16"/>
  <c r="D58" i="16"/>
  <c r="E58" i="16"/>
  <c r="F58" i="16"/>
  <c r="G58" i="16"/>
  <c r="H58" i="16"/>
  <c r="C58" i="16"/>
  <c r="N59" i="13"/>
  <c r="M59" i="13"/>
  <c r="L59" i="13"/>
  <c r="K59" i="13"/>
  <c r="J59" i="13"/>
  <c r="I59" i="13"/>
  <c r="H59" i="13"/>
  <c r="G59" i="13"/>
  <c r="F59" i="13"/>
  <c r="E59" i="13"/>
  <c r="D59" i="13"/>
  <c r="C59" i="13"/>
  <c r="J58" i="13"/>
  <c r="K58" i="13"/>
  <c r="L58" i="13"/>
  <c r="M58" i="13"/>
  <c r="N58" i="13"/>
  <c r="I58" i="13"/>
  <c r="D58" i="13"/>
  <c r="E58" i="13"/>
  <c r="F58" i="13"/>
  <c r="G58" i="13"/>
  <c r="H58" i="13"/>
  <c r="C58" i="13"/>
  <c r="N59" i="15"/>
  <c r="M59" i="15"/>
  <c r="L59" i="15"/>
  <c r="K59" i="15"/>
  <c r="J59" i="15"/>
  <c r="I59" i="15"/>
  <c r="H59" i="15"/>
  <c r="G59" i="15"/>
  <c r="F59" i="15"/>
  <c r="E59" i="15"/>
  <c r="D59" i="15"/>
  <c r="C59" i="15"/>
  <c r="J58" i="15"/>
  <c r="K58" i="15"/>
  <c r="L58" i="15"/>
  <c r="M58" i="15"/>
  <c r="N58" i="15"/>
  <c r="I58" i="15"/>
  <c r="D58" i="15"/>
  <c r="E58" i="15"/>
  <c r="F58" i="15"/>
  <c r="G58" i="15"/>
  <c r="H58" i="15"/>
  <c r="C58" i="15"/>
  <c r="K59" i="11"/>
  <c r="N59" i="11"/>
  <c r="M59" i="11"/>
  <c r="L59" i="11"/>
  <c r="J59" i="11"/>
  <c r="I59" i="11"/>
  <c r="H59" i="11"/>
  <c r="G59" i="11"/>
  <c r="F59" i="11"/>
  <c r="E59" i="11"/>
  <c r="D59" i="11"/>
  <c r="C59" i="11"/>
  <c r="N58" i="11"/>
  <c r="J58" i="11"/>
  <c r="K58" i="11"/>
  <c r="L58" i="11"/>
  <c r="M58" i="11"/>
  <c r="I58" i="11"/>
  <c r="D58" i="11"/>
  <c r="E58" i="11"/>
  <c r="F58" i="11"/>
  <c r="G58" i="11"/>
  <c r="H58" i="11"/>
  <c r="C58" i="11"/>
  <c r="C6" i="9" l="1"/>
  <c r="C11" i="9"/>
  <c r="D7" i="12" l="1"/>
  <c r="E7" i="12" s="1"/>
  <c r="F7" i="12" s="1"/>
  <c r="G7" i="12" s="1"/>
  <c r="H7" i="12" s="1"/>
  <c r="I7" i="12" s="1"/>
  <c r="J7" i="12" s="1"/>
  <c r="K7" i="12" s="1"/>
  <c r="L7" i="12" s="1"/>
  <c r="M7" i="12" s="1"/>
  <c r="N7" i="12" s="1"/>
  <c r="C7" i="12"/>
  <c r="C7" i="14"/>
  <c r="D7" i="14" s="1"/>
  <c r="E7" i="14" s="1"/>
  <c r="F7" i="14" s="1"/>
  <c r="G7" i="14" s="1"/>
  <c r="H7" i="14" s="1"/>
  <c r="I7" i="14" s="1"/>
  <c r="J7" i="14" s="1"/>
  <c r="K7" i="14" s="1"/>
  <c r="L7" i="14" s="1"/>
  <c r="M7" i="14" s="1"/>
  <c r="N7" i="14" s="1"/>
  <c r="D7" i="16"/>
  <c r="E7" i="16" s="1"/>
  <c r="F7" i="16" s="1"/>
  <c r="G7" i="16" s="1"/>
  <c r="H7" i="16" s="1"/>
  <c r="I7" i="16" s="1"/>
  <c r="J7" i="16" s="1"/>
  <c r="K7" i="16" s="1"/>
  <c r="L7" i="16" s="1"/>
  <c r="M7" i="16" s="1"/>
  <c r="N7" i="16" s="1"/>
  <c r="C7" i="16"/>
  <c r="C7" i="13"/>
  <c r="D7" i="13" s="1"/>
  <c r="E7" i="13" s="1"/>
  <c r="F7" i="13" s="1"/>
  <c r="G7" i="13" s="1"/>
  <c r="H7" i="13" s="1"/>
  <c r="I7" i="13" s="1"/>
  <c r="J7" i="13" s="1"/>
  <c r="K7" i="13" s="1"/>
  <c r="L7" i="13" s="1"/>
  <c r="M7" i="13" s="1"/>
  <c r="N7" i="13" s="1"/>
  <c r="C7" i="15"/>
  <c r="D7" i="15" s="1"/>
  <c r="E7" i="15" s="1"/>
  <c r="C7" i="11"/>
  <c r="D7" i="11" s="1"/>
  <c r="E7" i="11" s="1"/>
  <c r="F7" i="11" s="1"/>
  <c r="G7" i="11" s="1"/>
  <c r="H7" i="11" s="1"/>
  <c r="I7" i="11" s="1"/>
  <c r="J7" i="11" s="1"/>
  <c r="K7" i="11" s="1"/>
  <c r="L7" i="11" s="1"/>
  <c r="M7" i="11" s="1"/>
  <c r="N7" i="11" s="1"/>
  <c r="G7" i="15" l="1"/>
  <c r="H7" i="15" s="1"/>
  <c r="I7" i="15" s="1"/>
  <c r="J7" i="15" s="1"/>
  <c r="K7" i="15" s="1"/>
  <c r="L7" i="15" s="1"/>
  <c r="M7" i="15" s="1"/>
  <c r="N7" i="15" s="1"/>
  <c r="F7" i="15"/>
  <c r="D6" i="9"/>
  <c r="E6" i="9" s="1"/>
  <c r="C12" i="16" l="1"/>
  <c r="D12" i="16" s="1"/>
  <c r="E12" i="16" s="1"/>
  <c r="F12" i="16" s="1"/>
  <c r="G12" i="16" s="1"/>
  <c r="H12" i="16" s="1"/>
  <c r="I12" i="16" s="1"/>
  <c r="J12" i="16" s="1"/>
  <c r="K12" i="16" s="1"/>
  <c r="L12" i="16" s="1"/>
  <c r="M12" i="16" s="1"/>
  <c r="N12" i="16" s="1"/>
  <c r="C12" i="15"/>
  <c r="D12" i="15" s="1"/>
  <c r="E12" i="15" s="1"/>
  <c r="F12" i="15" s="1"/>
  <c r="G12" i="15" s="1"/>
  <c r="H12" i="15" s="1"/>
  <c r="I12" i="15" s="1"/>
  <c r="J12" i="15" s="1"/>
  <c r="K12" i="15" s="1"/>
  <c r="L12" i="15" s="1"/>
  <c r="M12" i="15" s="1"/>
  <c r="N12" i="15" s="1"/>
  <c r="C12" i="14"/>
  <c r="D12" i="14" s="1"/>
  <c r="E12" i="14" s="1"/>
  <c r="F12" i="14" s="1"/>
  <c r="G12" i="14" s="1"/>
  <c r="H12" i="14" s="1"/>
  <c r="I12" i="14" s="1"/>
  <c r="J12" i="14" s="1"/>
  <c r="K12" i="14" s="1"/>
  <c r="L12" i="14" s="1"/>
  <c r="M12" i="14" s="1"/>
  <c r="N12" i="14" s="1"/>
  <c r="C12" i="13"/>
  <c r="D12" i="13" s="1"/>
  <c r="E12" i="13" s="1"/>
  <c r="F12" i="13" s="1"/>
  <c r="G12" i="13" s="1"/>
  <c r="H12" i="13" s="1"/>
  <c r="I12" i="13" s="1"/>
  <c r="J12" i="13" s="1"/>
  <c r="K12" i="13" s="1"/>
  <c r="L12" i="13" s="1"/>
  <c r="M12" i="13" s="1"/>
  <c r="N12" i="13" s="1"/>
  <c r="C12" i="12"/>
  <c r="D12" i="12" s="1"/>
  <c r="E12" i="12" s="1"/>
  <c r="F12" i="12" s="1"/>
  <c r="G12" i="12" s="1"/>
  <c r="H12" i="12" s="1"/>
  <c r="I12" i="12" s="1"/>
  <c r="J12" i="12" s="1"/>
  <c r="K12" i="12" s="1"/>
  <c r="L12" i="12" s="1"/>
  <c r="M12" i="12" s="1"/>
  <c r="N12" i="12" s="1"/>
  <c r="C12" i="11"/>
  <c r="D12" i="11" s="1"/>
  <c r="E12" i="11" s="1"/>
  <c r="F12" i="11" s="1"/>
  <c r="G12" i="11" s="1"/>
  <c r="H12" i="11" s="1"/>
  <c r="I12" i="11" s="1"/>
  <c r="J12" i="11" s="1"/>
  <c r="K12" i="11" s="1"/>
  <c r="L12" i="11" s="1"/>
  <c r="M12" i="11" s="1"/>
  <c r="N12" i="11" s="1"/>
  <c r="D19" i="9" l="1"/>
  <c r="D11" i="9"/>
  <c r="E36" i="9" l="1"/>
  <c r="C17" i="16" l="1"/>
  <c r="D17" i="16" s="1"/>
  <c r="E17" i="16" s="1"/>
  <c r="F17" i="16" s="1"/>
  <c r="G17" i="16" s="1"/>
  <c r="H17" i="16" s="1"/>
  <c r="I17" i="16" s="1"/>
  <c r="J17" i="16" s="1"/>
  <c r="K17" i="16" s="1"/>
  <c r="L17" i="16" s="1"/>
  <c r="M17" i="16" s="1"/>
  <c r="N17" i="16" s="1"/>
  <c r="C17" i="15"/>
  <c r="D17" i="15" s="1"/>
  <c r="E17" i="15" s="1"/>
  <c r="F17" i="15" s="1"/>
  <c r="G17" i="15" s="1"/>
  <c r="H17" i="15" s="1"/>
  <c r="I17" i="15" s="1"/>
  <c r="J17" i="15" s="1"/>
  <c r="K17" i="15" s="1"/>
  <c r="L17" i="15" s="1"/>
  <c r="M17" i="15" s="1"/>
  <c r="N17" i="15" s="1"/>
  <c r="C22" i="15"/>
  <c r="D22" i="15" s="1"/>
  <c r="E22" i="15" s="1"/>
  <c r="F22" i="15" s="1"/>
  <c r="G22" i="15" s="1"/>
  <c r="H22" i="15" s="1"/>
  <c r="I22" i="15" s="1"/>
  <c r="J22" i="15" s="1"/>
  <c r="K22" i="15" s="1"/>
  <c r="L22" i="15" s="1"/>
  <c r="M22" i="15" s="1"/>
  <c r="N22" i="15" s="1"/>
  <c r="C17" i="14"/>
  <c r="D17" i="14" s="1"/>
  <c r="E17" i="14" s="1"/>
  <c r="F17" i="14" s="1"/>
  <c r="G17" i="14" s="1"/>
  <c r="H17" i="14" s="1"/>
  <c r="I17" i="14" s="1"/>
  <c r="J17" i="14" s="1"/>
  <c r="K17" i="14" s="1"/>
  <c r="L17" i="14" s="1"/>
  <c r="M17" i="14" s="1"/>
  <c r="N17" i="14" s="1"/>
  <c r="C17" i="13"/>
  <c r="D17" i="13" s="1"/>
  <c r="E17" i="13" s="1"/>
  <c r="F17" i="13" s="1"/>
  <c r="G17" i="13" s="1"/>
  <c r="H17" i="13" s="1"/>
  <c r="I17" i="13" s="1"/>
  <c r="J17" i="13" s="1"/>
  <c r="K17" i="13" s="1"/>
  <c r="L17" i="13" s="1"/>
  <c r="M17" i="13" s="1"/>
  <c r="N17" i="13" s="1"/>
  <c r="C17" i="12"/>
  <c r="D17" i="12" s="1"/>
  <c r="E17" i="12" s="1"/>
  <c r="F17" i="12" s="1"/>
  <c r="G17" i="12" s="1"/>
  <c r="H17" i="12" s="1"/>
  <c r="I17" i="12" s="1"/>
  <c r="J17" i="12" s="1"/>
  <c r="K17" i="12" s="1"/>
  <c r="L17" i="12" s="1"/>
  <c r="M17" i="12" s="1"/>
  <c r="N17" i="12" s="1"/>
  <c r="C17" i="11"/>
  <c r="D17" i="11" s="1"/>
  <c r="E17" i="11" s="1"/>
  <c r="F17" i="11" s="1"/>
  <c r="G17" i="11" s="1"/>
  <c r="H17" i="11" s="1"/>
  <c r="I17" i="11" s="1"/>
  <c r="J17" i="11" s="1"/>
  <c r="K17" i="11" s="1"/>
  <c r="L17" i="11" s="1"/>
  <c r="M17" i="11" s="1"/>
  <c r="N17" i="11" s="1"/>
  <c r="E4" i="9" l="1"/>
  <c r="C22" i="16" l="1"/>
  <c r="D22" i="16" s="1"/>
  <c r="E22" i="16" s="1"/>
  <c r="F22" i="16" s="1"/>
  <c r="G22" i="16" s="1"/>
  <c r="H22" i="16" s="1"/>
  <c r="I22" i="16" s="1"/>
  <c r="J22" i="16" s="1"/>
  <c r="K22" i="16" s="1"/>
  <c r="L22" i="16" s="1"/>
  <c r="M22" i="16" s="1"/>
  <c r="N22" i="16" s="1"/>
  <c r="C22" i="14"/>
  <c r="D22" i="14" s="1"/>
  <c r="E22" i="14" s="1"/>
  <c r="F22" i="14" s="1"/>
  <c r="G22" i="14" s="1"/>
  <c r="H22" i="14" s="1"/>
  <c r="I22" i="14" s="1"/>
  <c r="J22" i="14" s="1"/>
  <c r="K22" i="14" s="1"/>
  <c r="L22" i="14" s="1"/>
  <c r="M22" i="14" s="1"/>
  <c r="N22" i="14" s="1"/>
  <c r="C22" i="13"/>
  <c r="D22" i="13" s="1"/>
  <c r="E22" i="13" s="1"/>
  <c r="F22" i="13" s="1"/>
  <c r="G22" i="13" s="1"/>
  <c r="H22" i="13" s="1"/>
  <c r="I22" i="13" s="1"/>
  <c r="J22" i="13" s="1"/>
  <c r="K22" i="13" s="1"/>
  <c r="L22" i="13" s="1"/>
  <c r="M22" i="13" s="1"/>
  <c r="N22" i="13" s="1"/>
  <c r="C22" i="12"/>
  <c r="D22" i="12" s="1"/>
  <c r="E22" i="12" s="1"/>
  <c r="F22" i="12" s="1"/>
  <c r="G22" i="12" s="1"/>
  <c r="H22" i="12" s="1"/>
  <c r="I22" i="12" s="1"/>
  <c r="J22" i="12" s="1"/>
  <c r="K22" i="12" s="1"/>
  <c r="L22" i="12" s="1"/>
  <c r="M22" i="12" s="1"/>
  <c r="N22" i="12" s="1"/>
  <c r="C22" i="11"/>
  <c r="D22" i="11" s="1"/>
  <c r="E22" i="11" s="1"/>
  <c r="F22" i="11" s="1"/>
  <c r="G22" i="11" s="1"/>
  <c r="H22" i="11" s="1"/>
  <c r="I22" i="11" s="1"/>
  <c r="J22" i="11" s="1"/>
  <c r="K22" i="11" s="1"/>
  <c r="L22" i="11" s="1"/>
  <c r="M22" i="11" s="1"/>
  <c r="N22" i="11" s="1"/>
  <c r="C27" i="11" l="1"/>
  <c r="C32" i="11"/>
  <c r="C27" i="16" l="1"/>
  <c r="D27" i="16" s="1"/>
  <c r="E27" i="16" s="1"/>
  <c r="F27" i="16" s="1"/>
  <c r="G27" i="16" s="1"/>
  <c r="H27" i="16" s="1"/>
  <c r="I27" i="16" s="1"/>
  <c r="J27" i="16" s="1"/>
  <c r="K27" i="16" s="1"/>
  <c r="L27" i="16" s="1"/>
  <c r="M27" i="16" s="1"/>
  <c r="N27" i="16" s="1"/>
  <c r="C27" i="15"/>
  <c r="D27" i="15" s="1"/>
  <c r="E27" i="15" s="1"/>
  <c r="F27" i="15" s="1"/>
  <c r="G27" i="15" s="1"/>
  <c r="H27" i="15" s="1"/>
  <c r="I27" i="15" s="1"/>
  <c r="J27" i="15" s="1"/>
  <c r="K27" i="15" s="1"/>
  <c r="L27" i="15" s="1"/>
  <c r="M27" i="15" s="1"/>
  <c r="N27" i="15" s="1"/>
  <c r="C27" i="14"/>
  <c r="D27" i="14" s="1"/>
  <c r="E27" i="14" s="1"/>
  <c r="F27" i="14" s="1"/>
  <c r="G27" i="14" s="1"/>
  <c r="H27" i="14" s="1"/>
  <c r="I27" i="14" s="1"/>
  <c r="J27" i="14" s="1"/>
  <c r="K27" i="14" s="1"/>
  <c r="L27" i="14" s="1"/>
  <c r="M27" i="14" s="1"/>
  <c r="N27" i="14" s="1"/>
  <c r="C27" i="13"/>
  <c r="D27" i="13" s="1"/>
  <c r="E27" i="13" s="1"/>
  <c r="F27" i="13" s="1"/>
  <c r="G27" i="13" s="1"/>
  <c r="H27" i="13" s="1"/>
  <c r="I27" i="13" s="1"/>
  <c r="J27" i="13" s="1"/>
  <c r="K27" i="13" s="1"/>
  <c r="L27" i="13" s="1"/>
  <c r="M27" i="13" s="1"/>
  <c r="N27" i="13" s="1"/>
  <c r="C27" i="12"/>
  <c r="D27" i="12" s="1"/>
  <c r="E27" i="12" s="1"/>
  <c r="F27" i="12" s="1"/>
  <c r="G27" i="12" s="1"/>
  <c r="H27" i="12" s="1"/>
  <c r="I27" i="12" s="1"/>
  <c r="J27" i="12" s="1"/>
  <c r="K27" i="12" s="1"/>
  <c r="L27" i="12" s="1"/>
  <c r="M27" i="12" s="1"/>
  <c r="N27" i="12" s="1"/>
  <c r="D27" i="11" l="1"/>
  <c r="E27" i="11" s="1"/>
  <c r="F27" i="11" s="1"/>
  <c r="G27" i="11" s="1"/>
  <c r="H27" i="11" s="1"/>
  <c r="I27" i="11" s="1"/>
  <c r="J27" i="11" s="1"/>
  <c r="K27" i="11" s="1"/>
  <c r="L27" i="11" s="1"/>
  <c r="M27" i="11" s="1"/>
  <c r="N27" i="11" s="1"/>
  <c r="J32" i="15" l="1"/>
  <c r="K32" i="15" s="1"/>
  <c r="L32" i="15" s="1"/>
  <c r="M32" i="15" s="1"/>
  <c r="N32" i="15" s="1"/>
  <c r="G32" i="16" l="1"/>
  <c r="H32" i="16" s="1"/>
  <c r="I32" i="16" s="1"/>
  <c r="J32" i="16" s="1"/>
  <c r="K32" i="16" s="1"/>
  <c r="L32" i="16" s="1"/>
  <c r="M32" i="16" s="1"/>
  <c r="N32" i="16" s="1"/>
  <c r="D32" i="13" l="1"/>
  <c r="E32" i="13" s="1"/>
  <c r="F32" i="13" s="1"/>
  <c r="G32" i="13" s="1"/>
  <c r="H32" i="13" s="1"/>
  <c r="I32" i="13" s="1"/>
  <c r="J32" i="13" s="1"/>
  <c r="K32" i="13" s="1"/>
  <c r="L32" i="13" s="1"/>
  <c r="M32" i="13" s="1"/>
  <c r="N32" i="13" s="1"/>
  <c r="C32" i="14" l="1"/>
  <c r="D32" i="14" s="1"/>
  <c r="E32" i="14" s="1"/>
  <c r="F32" i="14" s="1"/>
  <c r="G32" i="14" s="1"/>
  <c r="H32" i="14" s="1"/>
  <c r="I32" i="14" s="1"/>
  <c r="J32" i="14" s="1"/>
  <c r="K32" i="14" s="1"/>
  <c r="L32" i="14" s="1"/>
  <c r="M32" i="14" s="1"/>
  <c r="N32" i="14" s="1"/>
  <c r="C32" i="12"/>
  <c r="D32" i="12" l="1"/>
  <c r="D32" i="11"/>
  <c r="E32" i="12" l="1"/>
  <c r="E32" i="11"/>
  <c r="E22" i="9"/>
  <c r="F32" i="11" l="1"/>
  <c r="F32" i="12"/>
  <c r="G32" i="12" s="1"/>
  <c r="H32" i="12" s="1"/>
  <c r="I32" i="12" s="1"/>
  <c r="J32" i="12" s="1"/>
  <c r="K32" i="12" s="1"/>
  <c r="L32" i="12" s="1"/>
  <c r="M32" i="12" s="1"/>
  <c r="N32" i="12" s="1"/>
  <c r="E33" i="9"/>
  <c r="G32" i="11" l="1"/>
  <c r="H32" i="11" l="1"/>
  <c r="E32" i="9"/>
  <c r="I32" i="11" l="1"/>
  <c r="E34" i="9"/>
  <c r="E31" i="9"/>
  <c r="E11" i="9"/>
  <c r="E14" i="9"/>
  <c r="E30" i="9"/>
  <c r="E29" i="9"/>
  <c r="E28" i="9"/>
  <c r="E27" i="9"/>
  <c r="E26" i="9"/>
  <c r="E25" i="9"/>
  <c r="E24" i="9"/>
  <c r="E23" i="9"/>
  <c r="E18" i="9"/>
  <c r="E17" i="9"/>
  <c r="E16" i="9"/>
  <c r="E15" i="9"/>
  <c r="E10" i="9"/>
  <c r="J32" i="11" l="1"/>
  <c r="B13" i="9"/>
  <c r="K32" i="11" l="1"/>
  <c r="L32" i="11" l="1"/>
  <c r="M32" i="11" l="1"/>
  <c r="N32" i="11" l="1"/>
  <c r="D38" i="9"/>
  <c r="E9" i="9"/>
  <c r="B8" i="9" l="1"/>
  <c r="C19" i="9"/>
  <c r="C38" i="9" s="1"/>
  <c r="E38" i="9" s="1"/>
  <c r="E35" i="9"/>
  <c r="B21" i="9" l="1"/>
  <c r="E19" i="9"/>
</calcChain>
</file>

<file path=xl/sharedStrings.xml><?xml version="1.0" encoding="utf-8"?>
<sst xmlns="http://schemas.openxmlformats.org/spreadsheetml/2006/main" count="841" uniqueCount="88">
  <si>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</si>
  <si>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</si>
  <si>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</si>
  <si>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</si>
  <si>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</si>
  <si>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</si>
  <si>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</si>
  <si>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</si>
  <si>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</si>
  <si>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</si>
  <si>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</si>
  <si>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</si>
  <si>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</si>
  <si>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</si>
  <si>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</si>
  <si>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</si>
  <si>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</si>
  <si>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</si>
  <si>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</si>
  <si>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</si>
  <si>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</si>
  <si>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</si>
  <si>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</si>
  <si>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</si>
  <si>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xi) Failure to acknowledge CNF on time</t>
  </si>
  <si>
    <t>ii) Liability not admitted or Admitted with contributory negligence</t>
  </si>
  <si>
    <t>Total number of CNFs created and sent to a Compensator via the Portal *</t>
  </si>
  <si>
    <t>Total number of CNFs that left the Process using the Exit Process Function</t>
  </si>
  <si>
    <t>Number of Claim Notification Forms Created and Sent to a Compensator</t>
  </si>
  <si>
    <t>2013-2014</t>
  </si>
  <si>
    <t>Month</t>
  </si>
  <si>
    <t>Aug</t>
  </si>
  <si>
    <t>Sept</t>
  </si>
  <si>
    <t>Oct</t>
  </si>
  <si>
    <t>Nov</t>
  </si>
  <si>
    <t>Dec</t>
  </si>
  <si>
    <t>Jan</t>
  </si>
  <si>
    <t>Feb</t>
  </si>
  <si>
    <t>Mar</t>
  </si>
  <si>
    <t>Apr</t>
  </si>
  <si>
    <t>May</t>
  </si>
  <si>
    <t>Jun</t>
  </si>
  <si>
    <t>Jul</t>
  </si>
  <si>
    <t>In month</t>
  </si>
  <si>
    <t>YTD</t>
  </si>
  <si>
    <t>Rolling 12 Month</t>
  </si>
  <si>
    <t>Rolling 12 Mth</t>
  </si>
  <si>
    <t>Notes</t>
  </si>
  <si>
    <t>The figures only include Claim Notification Forms that have been created and sent to a Compensator using the Portal.  Draft CNF created and sent via post are not included.</t>
  </si>
  <si>
    <t xml:space="preserve">The figures include Claim Notification Forms that are awaiting a Compensator to Accept the claim is one for them to investigate. </t>
  </si>
  <si>
    <t>Number of Claim Notification Forms that left the process at the end of Stage 1 - Liability</t>
  </si>
  <si>
    <t>These figures include;</t>
  </si>
  <si>
    <t>a)</t>
  </si>
  <si>
    <t>Claim Notification Forms that have not had a response at the end of Stage 1 - Liability,</t>
  </si>
  <si>
    <t>b)</t>
  </si>
  <si>
    <t>Claim Notification Forms where liability has not been accepted, and</t>
  </si>
  <si>
    <t>c)</t>
  </si>
  <si>
    <t>The figures do not include Claim Notification Forms that were taken out of the process using the Exit function during Stage 1.</t>
  </si>
  <si>
    <t>Number of Claims that left the process during Stage 2</t>
  </si>
  <si>
    <t>Stage 2 Settlement packs that have timed out due to no response to the initial negotiation period of 15 days.</t>
  </si>
  <si>
    <t>Stage 2 Settlement Packs that have been repudiated</t>
  </si>
  <si>
    <t>Interim Payment Requests where a request for more than £1,000 has not been agreed.</t>
  </si>
  <si>
    <t>The figures do not include Stage 2 Settlement Packs or Interim Payment Requests taken out of the process using the Exit Process function.</t>
  </si>
  <si>
    <t>No of Claims that leave the process using the Exit function</t>
  </si>
  <si>
    <t>No of Court Packs Created</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</si>
  <si>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</si>
  <si>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Number of Stage 2 Settlement Packs where agreement has been reached</t>
  </si>
  <si>
    <t>Average General Damages Offered (£)</t>
  </si>
  <si>
    <t>No Of Cases</t>
  </si>
  <si>
    <t>General Damages</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</si>
  <si>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</si>
  <si>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</si>
  <si>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t>The data does not include details of any pre-medical settlements where the parties have agreed settlement and used the Exit process to take the claim out of the Portal.</t>
  </si>
  <si>
    <t>The data does not include claims settled in the period between the end of Stage 2 and the start of Stage 3 or those settled during Stage 3.</t>
  </si>
  <si>
    <t>xii) Failure to provide adequate loss of earnings details</t>
  </si>
  <si>
    <t>Claim Notification Forms where liability has been accepted with contributory negligence.</t>
  </si>
  <si>
    <t>Xiii) Stage 1 costs not paid on time</t>
  </si>
  <si>
    <t>XIV) Interim Payment request not answered and/or paid on time</t>
  </si>
  <si>
    <t>2014-2015</t>
  </si>
  <si>
    <t>2015-2016</t>
  </si>
  <si>
    <t>2016-2017</t>
  </si>
  <si>
    <t>2017-2018</t>
  </si>
  <si>
    <t>XV) Interim Payment partial offer not accepted</t>
  </si>
  <si>
    <t xml:space="preserve">The MI Provided is based solely upon data entered into the system by its Users </t>
  </si>
  <si>
    <t>2018-2019</t>
  </si>
  <si>
    <t>Sep</t>
  </si>
  <si>
    <t>EL Disease Portal MI - 30 July 2013 - 31 Jan 2019 - Cumulative Total</t>
  </si>
  <si>
    <t>iii) Value of claims exceeds the upper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</si>
</sst>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sz val="11"/>
      <color theme="1"/>
      <name val="Calibri"/>
      <family val="2"/>
      <scheme val="minor"/>
    </font>
    <font>
      <sz val="10"/>
      <color theme="1"/>
      <name val="Arial"/>
      <family val="2"/>
    </font>
    <font>
      <sz val="11"/>
      <color theme="1"/>
      <name val="Arial"/>
      <family val="2"/>
    </font>
    <font>
      <b/>
      <sz val="12"/>
      <name val="Arial"/>
      <family val="2"/>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9" fillId="0" borderId="0"/>
  </cellStyleXfs>
  <cellXfs count="59">
    <xf numFmtId="0" fontId="0" fillId="0" borderId="0" xfId="0"/>
    <xf numFmtId="0" fontId="2" fillId="2" borderId="0" xfId="1" applyFont="1" applyFill="1"/>
    <xf numFmtId="0" fontId="1" fillId="2" borderId="0" xfId="1" applyFill="1"/>
    <xf numFmtId="0" fontId="2" fillId="2" borderId="0" xfId="1" applyFont="1" applyFill="1" applyAlignment="1">
      <alignment horizontal="center"/>
    </xf>
    <xf numFmtId="0" fontId="1" fillId="2" borderId="0" xfId="1" applyFill="1" applyAlignment="1">
      <alignment wrapText="1"/>
    </xf>
    <xf numFmtId="3" fontId="3" fillId="2" borderId="0" xfId="1" applyNumberFormat="1" applyFont="1" applyFill="1"/>
    <xf numFmtId="164" fontId="7" fillId="2" borderId="0" xfId="2" applyNumberFormat="1" applyFont="1" applyFill="1"/>
    <xf numFmtId="0" fontId="2" fillId="3" borderId="0" xfId="1" applyFont="1" applyFill="1"/>
    <xf numFmtId="0" fontId="1" fillId="3" borderId="0" xfId="1" applyFill="1"/>
    <xf numFmtId="3" fontId="1" fillId="2" borderId="0" xfId="1" applyNumberFormat="1" applyFill="1"/>
    <xf numFmtId="0" fontId="4" fillId="2" borderId="0" xfId="1" applyFont="1" applyFill="1"/>
    <xf numFmtId="0" fontId="6" fillId="2" borderId="0" xfId="1" applyFont="1" applyFill="1"/>
    <xf numFmtId="3" fontId="1" fillId="3" borderId="0" xfId="1" applyNumberFormat="1" applyFont="1" applyFill="1"/>
    <xf numFmtId="0" fontId="10" fillId="2" borderId="0" xfId="1" applyFont="1" applyFill="1"/>
    <xf numFmtId="0" fontId="0" fillId="4" borderId="0" xfId="0" applyFill="1"/>
    <xf numFmtId="0" fontId="12" fillId="4" borderId="0" xfId="0" applyFont="1" applyFill="1"/>
    <xf numFmtId="0" fontId="0" fillId="4" borderId="0" xfId="0" applyFill="1" applyBorder="1"/>
    <xf numFmtId="0" fontId="11" fillId="4" borderId="0" xfId="0" applyFont="1" applyFill="1"/>
    <xf numFmtId="0" fontId="0" fillId="4" borderId="1" xfId="0" applyFill="1" applyBorder="1"/>
    <xf numFmtId="0" fontId="0" fillId="4" borderId="3" xfId="0" applyFill="1" applyBorder="1"/>
    <xf numFmtId="0" fontId="0" fillId="4" borderId="1" xfId="0" applyFill="1" applyBorder="1" applyAlignment="1">
      <alignment wrapText="1"/>
    </xf>
    <xf numFmtId="0" fontId="0" fillId="4" borderId="0" xfId="0" applyFont="1" applyFill="1"/>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vertical="top"/>
    </xf>
    <xf numFmtId="0" fontId="11" fillId="4" borderId="0" xfId="0" applyFont="1" applyFill="1" applyAlignment="1"/>
    <xf numFmtId="0" fontId="0" fillId="4" borderId="0" xfId="0" applyFill="1" applyAlignment="1"/>
    <xf numFmtId="0" fontId="0" fillId="4" borderId="0" xfId="0" applyFont="1" applyFill="1" applyAlignment="1"/>
    <xf numFmtId="3" fontId="3" fillId="4" borderId="0" xfId="1" applyNumberFormat="1" applyFont="1" applyFill="1"/>
    <xf numFmtId="3" fontId="1" fillId="2" borderId="0" xfId="1" applyNumberFormat="1" applyFont="1" applyFill="1"/>
    <xf numFmtId="3" fontId="0" fillId="4" borderId="1" xfId="0" applyNumberFormat="1" applyFill="1" applyBorder="1" applyAlignment="1">
      <alignment horizontal="center"/>
    </xf>
    <xf numFmtId="3" fontId="0" fillId="4" borderId="1" xfId="0" applyNumberFormat="1" applyFont="1" applyFill="1" applyBorder="1" applyAlignment="1">
      <alignment horizontal="center"/>
    </xf>
    <xf numFmtId="3" fontId="2" fillId="2" borderId="0" xfId="1" applyNumberFormat="1" applyFont="1" applyFill="1" applyAlignment="1">
      <alignment horizontal="right"/>
    </xf>
    <xf numFmtId="3" fontId="0" fillId="4" borderId="0" xfId="0" applyNumberFormat="1" applyFill="1"/>
    <xf numFmtId="3" fontId="0" fillId="4" borderId="0" xfId="0" applyNumberFormat="1" applyFill="1" applyBorder="1" applyAlignment="1">
      <alignment horizontal="center"/>
    </xf>
    <xf numFmtId="3" fontId="0" fillId="4" borderId="0" xfId="0" applyNumberFormat="1" applyFill="1" applyAlignment="1">
      <alignment horizontal="center"/>
    </xf>
    <xf numFmtId="3" fontId="11" fillId="4" borderId="1" xfId="0" applyNumberFormat="1" applyFont="1" applyFill="1" applyBorder="1" applyAlignment="1">
      <alignment horizontal="center"/>
    </xf>
    <xf numFmtId="3" fontId="0" fillId="4" borderId="0" xfId="0" applyNumberFormat="1" applyFill="1" applyAlignment="1"/>
    <xf numFmtId="3" fontId="0" fillId="4" borderId="0" xfId="0" applyNumberFormat="1" applyFill="1" applyBorder="1"/>
    <xf numFmtId="3" fontId="0" fillId="0" borderId="1" xfId="0" applyNumberFormat="1" applyFill="1" applyBorder="1" applyAlignment="1">
      <alignment horizontal="center"/>
    </xf>
    <xf numFmtId="3" fontId="0" fillId="4" borderId="2" xfId="0" applyNumberFormat="1" applyFill="1" applyBorder="1" applyAlignment="1">
      <alignment horizontal="center"/>
    </xf>
    <xf numFmtId="0" fontId="0" fillId="4" borderId="1" xfId="0" applyFill="1" applyBorder="1" applyAlignment="1">
      <alignment horizontal="center"/>
    </xf>
    <xf numFmtId="0" fontId="1" fillId="2" borderId="0" xfId="1" applyFill="1" applyAlignment="1"/>
    <xf numFmtId="0" fontId="5"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8" fillId="2" borderId="0" xfId="1" applyFont="1" applyFill="1" applyAlignment="1">
      <alignment wrapText="1"/>
    </xf>
    <xf numFmtId="0" fontId="5" fillId="2" borderId="0" xfId="1" applyFont="1" applyFill="1" applyAlignment="1">
      <alignment horizontal="center" wrapText="1"/>
    </xf>
    <xf numFmtId="0" fontId="0" fillId="0" borderId="0" xfId="0" applyAlignment="1">
      <alignment horizontal="center" wrapText="1"/>
    </xf>
    <xf numFmtId="0" fontId="0" fillId="4" borderId="0" xfId="0" applyFont="1" applyFill="1" applyAlignment="1">
      <alignment wrapText="1"/>
    </xf>
    <xf numFmtId="0" fontId="0" fillId="4" borderId="0" xfId="0" applyFill="1" applyAlignment="1"/>
    <xf numFmtId="0" fontId="0" fillId="4" borderId="0" xfId="0" applyFill="1" applyAlignment="1">
      <alignment wrapText="1"/>
    </xf>
    <xf numFmtId="0" fontId="0" fillId="4" borderId="0" xfId="0" applyNumberFormat="1" applyFill="1" applyAlignment="1">
      <alignment wrapText="1"/>
    </xf>
    <xf numFmtId="0" fontId="1" fillId="3" borderId="0" xfId="1" applyFont="1" applyFill="1" applyAlignment="1">
      <alignment wrapText="1"/>
    </xf>
    <xf numFmtId="0" fontId="1" fillId="3" borderId="0" xfId="1" applyFont="1" applyFill="1" applyAlignment="1"/>
    <xf numFmtId="0" fontId="1" fillId="2" borderId="0" xfId="1" applyFont="1" applyFill="1" applyAlignment="1">
      <alignment wrapText="1"/>
    </xf>
    <xf numFmtId="0" fontId="1" fillId="2" borderId="0" xfId="1" applyFont="1" applyFill="1"/>
    <xf numFmtId="3" fontId="1" fillId="4" borderId="0" xfId="1" applyNumberFormat="1" applyFont="1" applyFill="1"/>
  </cellXfs>
  <cellStyles count="4">
    <cellStyle name="Normal" xfId="0" builtinId="0"/>
    <cellStyle name="Normal 2" xfId="1" xr:uid="{00000000-0005-0000-0000-000001000000}"/>
    <cellStyle name="Normal 3" xfId="3" xr:uid="{00000000-0005-0000-0000-000002000000}"/>
    <cellStyle name="Percent 2" xfId="2" xr:uid="{00000000-0005-0000-0000-000003000000}"/>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Sent'!$B$19</c:f>
              <c:strCache>
                <c:ptCount val="1"/>
                <c:pt idx="0">
                  <c:v>2015-2016</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Sent'!$C$21:$N$21</c:f>
              <c:numCache>
                <c:formatCode>#,##0</c:formatCode>
                <c:ptCount val="12"/>
                <c:pt idx="0">
                  <c:v>1630</c:v>
                </c:pt>
                <c:pt idx="1">
                  <c:v>1865</c:v>
                </c:pt>
                <c:pt idx="2">
                  <c:v>1895</c:v>
                </c:pt>
                <c:pt idx="3">
                  <c:v>1626</c:v>
                </c:pt>
                <c:pt idx="4">
                  <c:v>1397</c:v>
                </c:pt>
                <c:pt idx="5">
                  <c:v>1373</c:v>
                </c:pt>
                <c:pt idx="6">
                  <c:v>1222</c:v>
                </c:pt>
                <c:pt idx="7">
                  <c:v>1100</c:v>
                </c:pt>
                <c:pt idx="8">
                  <c:v>981</c:v>
                </c:pt>
                <c:pt idx="9">
                  <c:v>861</c:v>
                </c:pt>
                <c:pt idx="10">
                  <c:v>1000</c:v>
                </c:pt>
                <c:pt idx="11">
                  <c:v>823</c:v>
                </c:pt>
              </c:numCache>
            </c:numRef>
          </c:val>
          <c:extLst>
            <c:ext xmlns:c16="http://schemas.microsoft.com/office/drawing/2014/chart" uri="{C3380CC4-5D6E-409C-BE32-E72D297353CC}">
              <c16:uniqueId val="{00000000-7BB1-4707-AFC3-01A109A7D7B8}"/>
            </c:ext>
          </c:extLst>
        </c:ser>
        <c:ser>
          <c:idx val="3"/>
          <c:order val="3"/>
          <c:tx>
            <c:strRef>
              <c:f>'No of CNFs Sent'!$B$14</c:f>
              <c:strCache>
                <c:ptCount val="1"/>
                <c:pt idx="0">
                  <c:v>2016-2017</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Sent'!$C$16:$N$16</c:f>
              <c:numCache>
                <c:formatCode>#,##0</c:formatCode>
                <c:ptCount val="12"/>
                <c:pt idx="0">
                  <c:v>888</c:v>
                </c:pt>
                <c:pt idx="1">
                  <c:v>847</c:v>
                </c:pt>
                <c:pt idx="2">
                  <c:v>815</c:v>
                </c:pt>
                <c:pt idx="3">
                  <c:v>861</c:v>
                </c:pt>
                <c:pt idx="4">
                  <c:v>614</c:v>
                </c:pt>
                <c:pt idx="5">
                  <c:v>843</c:v>
                </c:pt>
                <c:pt idx="6">
                  <c:v>855</c:v>
                </c:pt>
                <c:pt idx="7">
                  <c:v>942</c:v>
                </c:pt>
                <c:pt idx="8">
                  <c:v>700</c:v>
                </c:pt>
                <c:pt idx="9">
                  <c:v>800</c:v>
                </c:pt>
                <c:pt idx="10">
                  <c:v>901</c:v>
                </c:pt>
                <c:pt idx="11">
                  <c:v>718</c:v>
                </c:pt>
              </c:numCache>
            </c:numRef>
          </c:val>
          <c:extLst>
            <c:ext xmlns:c16="http://schemas.microsoft.com/office/drawing/2014/chart" uri="{C3380CC4-5D6E-409C-BE32-E72D297353CC}">
              <c16:uniqueId val="{00000001-7BB1-4707-AFC3-01A109A7D7B8}"/>
            </c:ext>
          </c:extLst>
        </c:ser>
        <c:ser>
          <c:idx val="4"/>
          <c:order val="4"/>
          <c:tx>
            <c:strRef>
              <c:f>'No of CNFs Sent'!$B$9</c:f>
              <c:strCache>
                <c:ptCount val="1"/>
                <c:pt idx="0">
                  <c:v>2017-2018</c:v>
                </c:pt>
              </c:strCache>
            </c:strRef>
          </c:tx>
          <c:invertIfNegative val="0"/>
          <c:cat>
            <c:strRef>
              <c:f>'No of CNFs Sent'!$C$10:$N$10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Sent'!$C$11:$N$11</c:f>
              <c:numCache>
                <c:formatCode>General</c:formatCode>
                <c:ptCount val="12"/>
                <c:pt idx="0">
                  <c:v>750</c:v>
                </c:pt>
                <c:pt idx="1">
                  <c:v>708</c:v>
                </c:pt>
                <c:pt idx="2">
                  <c:v>756</c:v>
                </c:pt>
                <c:pt idx="3">
                  <c:v>690</c:v>
                </c:pt>
                <c:pt idx="4">
                  <c:v>477</c:v>
                </c:pt>
                <c:pt idx="5">
                  <c:v>716</c:v>
                </c:pt>
                <c:pt idx="6">
                  <c:v>675</c:v>
                </c:pt>
                <c:pt idx="7">
                  <c:v>686</c:v>
                </c:pt>
                <c:pt idx="8">
                  <c:v>527</c:v>
                </c:pt>
                <c:pt idx="9">
                  <c:v>491</c:v>
                </c:pt>
                <c:pt idx="10">
                  <c:v>518</c:v>
                </c:pt>
                <c:pt idx="11">
                  <c:v>479</c:v>
                </c:pt>
              </c:numCache>
            </c:numRef>
          </c:val>
          <c:extLst>
            <c:ext xmlns:c16="http://schemas.microsoft.com/office/drawing/2014/chart" uri="{C3380CC4-5D6E-409C-BE32-E72D297353CC}">
              <c16:uniqueId val="{00000002-7BB1-4707-AFC3-01A109A7D7B8}"/>
            </c:ext>
          </c:extLst>
        </c:ser>
        <c:dLbls>
          <c:showLegendKey val="0"/>
          <c:showVal val="0"/>
          <c:showCatName val="0"/>
          <c:showSerName val="0"/>
          <c:showPercent val="0"/>
          <c:showBubbleSize val="0"/>
        </c:dLbls>
        <c:gapWidth val="150"/>
        <c:axId val="1143218512"/>
        <c:axId val="1143215712"/>
        <c:extLst>
          <c:ext xmlns:c15="http://schemas.microsoft.com/office/drawing/2012/chart" uri="{02D57815-91ED-43cb-92C2-25804820EDAC}">
            <c15:filteredBarSeries>
              <c15:ser>
                <c:idx val="1"/>
                <c:order val="0"/>
                <c:tx>
                  <c:strRef>
                    <c:extLst>
                      <c:ext uri="{02D57815-91ED-43cb-92C2-25804820EDAC}">
                        <c15:formulaRef>
                          <c15:sqref>'No of CNFs Sent'!$B$29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Sent'!$C$10:$N$10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Sent'!$C$31:$N$31</c15:sqref>
                        </c15:formulaRef>
                      </c:ext>
                    </c:extLst>
                    <c:numCache>
                      <c:formatCode>#,##0</c:formatCode>
                      <c:ptCount val="12"/>
                      <c:pt idx="0">
                        <c:v>167</c:v>
                      </c:pt>
                      <c:pt idx="1">
                        <c:v>334</c:v>
                      </c:pt>
                      <c:pt idx="2">
                        <c:v>621</c:v>
                      </c:pt>
                      <c:pt idx="3">
                        <c:v>815</c:v>
                      </c:pt>
                      <c:pt idx="4">
                        <c:v>725</c:v>
                      </c:pt>
                      <c:pt idx="5">
                        <c:v>1072</c:v>
                      </c:pt>
                      <c:pt idx="6">
                        <c:v>1001</c:v>
                      </c:pt>
                      <c:pt idx="7">
                        <c:v>1254</c:v>
                      </c:pt>
                      <c:pt idx="8">
                        <c:v>1390</c:v>
                      </c:pt>
                      <c:pt idx="9">
                        <c:v>1360</c:v>
                      </c:pt>
                      <c:pt idx="10">
                        <c:v>1354</c:v>
                      </c:pt>
                      <c:pt idx="11">
                        <c:v>1728</c:v>
                      </c:pt>
                    </c:numCache>
                  </c:numRef>
                </c:val>
                <c:extLst>
                  <c:ext xmlns:c16="http://schemas.microsoft.com/office/drawing/2014/chart" uri="{C3380CC4-5D6E-409C-BE32-E72D297353CC}">
                    <c16:uniqueId val="{00000003-7BB1-4707-AFC3-01A109A7D7B8}"/>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Sent'!$C$10:$N$10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Sent'!$C$26:$N$26</c15:sqref>
                        </c15:formulaRef>
                      </c:ext>
                    </c:extLst>
                    <c:numCache>
                      <c:formatCode>#,##0</c:formatCode>
                      <c:ptCount val="12"/>
                      <c:pt idx="0">
                        <c:v>1304</c:v>
                      </c:pt>
                      <c:pt idx="1">
                        <c:v>1609</c:v>
                      </c:pt>
                      <c:pt idx="2">
                        <c:v>1588</c:v>
                      </c:pt>
                      <c:pt idx="3">
                        <c:v>1518</c:v>
                      </c:pt>
                      <c:pt idx="4">
                        <c:v>1311</c:v>
                      </c:pt>
                      <c:pt idx="5">
                        <c:v>1813</c:v>
                      </c:pt>
                      <c:pt idx="6">
                        <c:v>2368</c:v>
                      </c:pt>
                      <c:pt idx="7">
                        <c:v>2655</c:v>
                      </c:pt>
                      <c:pt idx="8">
                        <c:v>2257</c:v>
                      </c:pt>
                      <c:pt idx="9">
                        <c:v>1850</c:v>
                      </c:pt>
                      <c:pt idx="10">
                        <c:v>1975</c:v>
                      </c:pt>
                      <c:pt idx="11">
                        <c:v>1782</c:v>
                      </c:pt>
                    </c:numCache>
                  </c:numRef>
                </c:val>
                <c:extLst xmlns:c15="http://schemas.microsoft.com/office/drawing/2012/chart">
                  <c:ext xmlns:c16="http://schemas.microsoft.com/office/drawing/2014/chart" uri="{C3380CC4-5D6E-409C-BE32-E72D297353CC}">
                    <c16:uniqueId val="{00000004-7BB1-4707-AFC3-01A109A7D7B8}"/>
                  </c:ext>
                </c:extLst>
              </c15:ser>
            </c15:filteredBarSeries>
          </c:ext>
        </c:extLst>
      </c:barChart>
      <c:catAx>
        <c:axId val="11432185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15712"/>
        <c:crosses val="autoZero"/>
        <c:auto val="1"/>
        <c:lblAlgn val="ctr"/>
        <c:lblOffset val="100"/>
        <c:noMultiLvlLbl val="0"/>
      </c:catAx>
      <c:valAx>
        <c:axId val="11432157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1851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'Court Pack'!$B$56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'Court Pack'!$C$57:$N$57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'Court Pack'!$C$59:$N$59</c:f>
              <c:numCache>
                <c:formatCode>#,##0</c:formatCode>
                <c:ptCount val="12"/>
                <c:pt idx="0">
                  <c:v>30</c:v>
                </c:pt>
                <c:pt idx="1">
                  <c:v>31</c:v>
                </c:pt>
                <c:pt idx="2">
                  <c:v>31</c:v>
                </c:pt>
                <c:pt idx="3">
                  <c:v>29</c:v>
                </c:pt>
                <c:pt idx="4">
                  <c:v>31</c:v>
                </c:pt>
                <c:pt idx="5">
                  <c:v>30</c:v>
                </c:pt>
                <c:pt idx="6">
                  <c:v>28</c:v>
                </c:pt>
                <c:pt idx="7">
                  <c:v>26</c:v>
                </c:pt>
                <c:pt idx="8">
                  <c:v>26</c:v>
                </c:pt>
                <c:pt idx="9">
                  <c:v>24</c:v>
                </c:pt>
                <c:pt idx="10">
                  <c:v>22</c:v>
                </c:pt>
                <c:pt idx="11">
                  <c:v>18</c:v>
                </c:pt>
              </c:numCache>
            </c:numRef>
          </c:val>
          <c:extLst>
            <c:ext xmlns:c16="http://schemas.microsoft.com/office/drawing/2014/chart" uri="{C3380CC4-5D6E-409C-BE32-E72D297353CC}">
              <c16:uniqueId val="{00000000-19BE-4C0B-B758-BC918FA42B3D}"/>
            </c:ext>
          </c:extLst>
        </c:ser>
        <c:dLbls>
          <c:showLegendKey val="0"/>
          <c:showVal val="0"/>
          <c:showCatName val="0"/>
          <c:showSerName val="0"/>
          <c:showPercent val="0"/>
          <c:showBubbleSize val="0"/>
        </c:dLbls>
        <c:gapWidth val="150"/>
        <c:axId val="1151276912"/>
        <c:axId val="1151275232"/>
      </c:barChart>
      <c:catAx>
        <c:axId val="11512769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5232"/>
        <c:crosses val="autoZero"/>
        <c:auto val="1"/>
        <c:lblAlgn val="ctr"/>
        <c:lblOffset val="100"/>
        <c:noMultiLvlLbl val="0"/>
      </c:catAx>
      <c:valAx>
        <c:axId val="115127523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69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Settled Claims'!$B$19</c:f>
              <c:strCache>
                <c:ptCount val="1"/>
                <c:pt idx="0">
                  <c:v>2015-2016</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Claims'!$C$21:$N$21</c:f>
              <c:numCache>
                <c:formatCode>#,##0</c:formatCode>
                <c:ptCount val="12"/>
                <c:pt idx="0">
                  <c:v>74</c:v>
                </c:pt>
                <c:pt idx="1">
                  <c:v>89</c:v>
                </c:pt>
                <c:pt idx="2">
                  <c:v>96</c:v>
                </c:pt>
                <c:pt idx="3">
                  <c:v>119</c:v>
                </c:pt>
                <c:pt idx="4">
                  <c:v>99</c:v>
                </c:pt>
                <c:pt idx="5">
                  <c:v>78</c:v>
                </c:pt>
                <c:pt idx="6">
                  <c:v>103</c:v>
                </c:pt>
                <c:pt idx="7">
                  <c:v>89</c:v>
                </c:pt>
                <c:pt idx="8">
                  <c:v>90</c:v>
                </c:pt>
                <c:pt idx="9">
                  <c:v>59</c:v>
                </c:pt>
                <c:pt idx="10">
                  <c:v>81</c:v>
                </c:pt>
                <c:pt idx="11">
                  <c:v>69</c:v>
                </c:pt>
              </c:numCache>
            </c:numRef>
          </c:val>
          <c:extLst>
            <c:ext xmlns:c16="http://schemas.microsoft.com/office/drawing/2014/chart" uri="{C3380CC4-5D6E-409C-BE32-E72D297353CC}">
              <c16:uniqueId val="{00000000-1279-44DB-835F-049562D24465}"/>
            </c:ext>
          </c:extLst>
        </c:ser>
        <c:ser>
          <c:idx val="3"/>
          <c:order val="3"/>
          <c:tx>
            <c:strRef>
              <c:f>'No of Settled Claims'!$B$14</c:f>
              <c:strCache>
                <c:ptCount val="1"/>
                <c:pt idx="0">
                  <c:v>2016-2017</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Claims'!$C$16:$N$16</c:f>
              <c:numCache>
                <c:formatCode>#,##0</c:formatCode>
                <c:ptCount val="12"/>
                <c:pt idx="0">
                  <c:v>53</c:v>
                </c:pt>
                <c:pt idx="1">
                  <c:v>77</c:v>
                </c:pt>
                <c:pt idx="2">
                  <c:v>51</c:v>
                </c:pt>
                <c:pt idx="3">
                  <c:v>64</c:v>
                </c:pt>
                <c:pt idx="4">
                  <c:v>61</c:v>
                </c:pt>
                <c:pt idx="5">
                  <c:v>63</c:v>
                </c:pt>
                <c:pt idx="6">
                  <c:v>60</c:v>
                </c:pt>
                <c:pt idx="7">
                  <c:v>68</c:v>
                </c:pt>
                <c:pt idx="8">
                  <c:v>41</c:v>
                </c:pt>
                <c:pt idx="9">
                  <c:v>44</c:v>
                </c:pt>
                <c:pt idx="10">
                  <c:v>44</c:v>
                </c:pt>
                <c:pt idx="11">
                  <c:v>38</c:v>
                </c:pt>
              </c:numCache>
            </c:numRef>
          </c:val>
          <c:extLst>
            <c:ext xmlns:c16="http://schemas.microsoft.com/office/drawing/2014/chart" uri="{C3380CC4-5D6E-409C-BE32-E72D297353CC}">
              <c16:uniqueId val="{00000001-1279-44DB-835F-049562D24465}"/>
            </c:ext>
          </c:extLst>
        </c:ser>
        <c:ser>
          <c:idx val="4"/>
          <c:order val="4"/>
          <c:tx>
            <c:strRef>
              <c:f>'No of Settled Claims'!$B$9</c:f>
              <c:strCache>
                <c:ptCount val="1"/>
                <c:pt idx="0">
                  <c:v>2017-2018</c:v>
                </c:pt>
              </c:strCache>
            </c:strRef>
          </c:tx>
          <c:invertIfNegative val="0"/>
          <c:cat>
            <c:strRef>
              <c:f>'No of Settled Claims'!$C$10:$N$10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Settled Claims'!$C$11:$N$11</c:f>
              <c:numCache>
                <c:formatCode>#,##0</c:formatCode>
                <c:ptCount val="12"/>
                <c:pt idx="0">
                  <c:v>45</c:v>
                </c:pt>
                <c:pt idx="1">
                  <c:v>40</c:v>
                </c:pt>
                <c:pt idx="2">
                  <c:v>34</c:v>
                </c:pt>
                <c:pt idx="3">
                  <c:v>55</c:v>
                </c:pt>
                <c:pt idx="4">
                  <c:v>35</c:v>
                </c:pt>
                <c:pt idx="5">
                  <c:v>49</c:v>
                </c:pt>
                <c:pt idx="6">
                  <c:v>40</c:v>
                </c:pt>
                <c:pt idx="7">
                  <c:v>44</c:v>
                </c:pt>
                <c:pt idx="8">
                  <c:v>31</c:v>
                </c:pt>
                <c:pt idx="9">
                  <c:v>28</c:v>
                </c:pt>
                <c:pt idx="10">
                  <c:v>43</c:v>
                </c:pt>
                <c:pt idx="11">
                  <c:v>41</c:v>
                </c:pt>
              </c:numCache>
            </c:numRef>
          </c:val>
          <c:extLst>
            <c:ext xmlns:c16="http://schemas.microsoft.com/office/drawing/2014/chart" uri="{C3380CC4-5D6E-409C-BE32-E72D297353CC}">
              <c16:uniqueId val="{00000002-1279-44DB-835F-049562D24465}"/>
            </c:ext>
          </c:extLst>
        </c:ser>
        <c:dLbls>
          <c:showLegendKey val="0"/>
          <c:showVal val="0"/>
          <c:showCatName val="0"/>
          <c:showSerName val="0"/>
          <c:showPercent val="0"/>
          <c:showBubbleSize val="0"/>
        </c:dLbls>
        <c:gapWidth val="150"/>
        <c:axId val="340935376"/>
        <c:axId val="341170304"/>
        <c:extLst>
          <c:ext xmlns:c15="http://schemas.microsoft.com/office/drawing/2012/chart" uri="{02D57815-91ED-43cb-92C2-25804820EDAC}">
            <c15:filteredBarSeries>
              <c15:ser>
                <c:idx val="1"/>
                <c:order val="0"/>
                <c:tx>
                  <c:strRef>
                    <c:extLst>
                      <c:ext uri="{02D57815-91ED-43cb-92C2-25804820EDAC}">
                        <c15:formulaRef>
                          <c15:sqref>'No of Settled Claims'!$B$29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Settled Claims'!$C$10:$N$10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Settled Claims'!$C$31:$N$31</c15:sqref>
                        </c15:formulaRef>
                      </c:ext>
                    </c:extLst>
                    <c:numCache>
                      <c:formatCode>#,##0</c:formatCode>
                      <c:ptCount val="12"/>
                      <c:pt idx="0">
                        <c:v>0</c:v>
                      </c:pt>
                      <c:pt idx="1">
                        <c:v>0</c:v>
                      </c:pt>
                      <c:pt idx="2">
                        <c:v>0</c:v>
                      </c:pt>
                      <c:pt idx="3">
                        <c:v>0</c:v>
                      </c:pt>
                      <c:pt idx="4">
                        <c:v>3</c:v>
                      </c:pt>
                      <c:pt idx="5">
                        <c:v>5</c:v>
                      </c:pt>
                      <c:pt idx="6">
                        <c:v>21</c:v>
                      </c:pt>
                      <c:pt idx="7">
                        <c:v>34</c:v>
                      </c:pt>
                      <c:pt idx="8">
                        <c:v>32</c:v>
                      </c:pt>
                      <c:pt idx="9">
                        <c:v>43</c:v>
                      </c:pt>
                      <c:pt idx="10">
                        <c:v>76</c:v>
                      </c:pt>
                      <c:pt idx="11">
                        <c:v>86</c:v>
                      </c:pt>
                    </c:numCache>
                  </c:numRef>
                </c:val>
                <c:extLst>
                  <c:ext xmlns:c16="http://schemas.microsoft.com/office/drawing/2014/chart" uri="{C3380CC4-5D6E-409C-BE32-E72D297353CC}">
                    <c16:uniqueId val="{00000003-1279-44DB-835F-049562D24465}"/>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Settled Claims'!$C$26:$N$26</c15:sqref>
                        </c15:formulaRef>
                      </c:ext>
                    </c:extLst>
                    <c:numCache>
                      <c:formatCode>#,##0</c:formatCode>
                      <c:ptCount val="12"/>
                      <c:pt idx="0">
                        <c:v>58</c:v>
                      </c:pt>
                      <c:pt idx="1">
                        <c:v>106</c:v>
                      </c:pt>
                      <c:pt idx="2">
                        <c:v>106</c:v>
                      </c:pt>
                      <c:pt idx="3">
                        <c:v>85</c:v>
                      </c:pt>
                      <c:pt idx="4">
                        <c:v>74</c:v>
                      </c:pt>
                      <c:pt idx="5">
                        <c:v>64</c:v>
                      </c:pt>
                      <c:pt idx="6">
                        <c:v>71</c:v>
                      </c:pt>
                      <c:pt idx="7">
                        <c:v>86</c:v>
                      </c:pt>
                      <c:pt idx="8">
                        <c:v>74</c:v>
                      </c:pt>
                      <c:pt idx="9">
                        <c:v>86</c:v>
                      </c:pt>
                      <c:pt idx="10">
                        <c:v>78</c:v>
                      </c:pt>
                      <c:pt idx="11">
                        <c:v>92</c:v>
                      </c:pt>
                    </c:numCache>
                  </c:numRef>
                </c:val>
                <c:extLst xmlns:c15="http://schemas.microsoft.com/office/drawing/2012/chart">
                  <c:ext xmlns:c16="http://schemas.microsoft.com/office/drawing/2014/chart" uri="{C3380CC4-5D6E-409C-BE32-E72D297353CC}">
                    <c16:uniqueId val="{00000004-1279-44DB-835F-049562D24465}"/>
                  </c:ext>
                </c:extLst>
              </c15:ser>
            </c15:filteredBarSeries>
          </c:ext>
        </c:extLst>
      </c:barChart>
      <c:catAx>
        <c:axId val="340935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1170304"/>
        <c:crosses val="autoZero"/>
        <c:auto val="1"/>
        <c:lblAlgn val="ctr"/>
        <c:lblOffset val="100"/>
        <c:noMultiLvlLbl val="0"/>
      </c:catAx>
      <c:valAx>
        <c:axId val="34117030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0935376"/>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Settled Claims'!$B$56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Settled Claims'!$C$57:$N$57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'No of Settled Claims'!$C$59:$N$59</c:f>
              <c:numCache>
                <c:formatCode>#,##0</c:formatCode>
                <c:ptCount val="12"/>
                <c:pt idx="0">
                  <c:v>533</c:v>
                </c:pt>
                <c:pt idx="1">
                  <c:v>509</c:v>
                </c:pt>
                <c:pt idx="2">
                  <c:v>499</c:v>
                </c:pt>
                <c:pt idx="3">
                  <c:v>483</c:v>
                </c:pt>
                <c:pt idx="4">
                  <c:v>482</c:v>
                </c:pt>
                <c:pt idx="5">
                  <c:v>485</c:v>
                </c:pt>
                <c:pt idx="6">
                  <c:v>473</c:v>
                </c:pt>
                <c:pt idx="7">
                  <c:v>463</c:v>
                </c:pt>
                <c:pt idx="8">
                  <c:v>459</c:v>
                </c:pt>
                <c:pt idx="9">
                  <c:v>428</c:v>
                </c:pt>
                <c:pt idx="10">
                  <c:v>420</c:v>
                </c:pt>
                <c:pt idx="11">
                  <c:v>395</c:v>
                </c:pt>
              </c:numCache>
            </c:numRef>
          </c:val>
          <c:extLst>
            <c:ext xmlns:c16="http://schemas.microsoft.com/office/drawing/2014/chart" uri="{C3380CC4-5D6E-409C-BE32-E72D297353CC}">
              <c16:uniqueId val="{00000000-0AE1-4B98-9757-3B00186C31D1}"/>
            </c:ext>
          </c:extLst>
        </c:ser>
        <c:dLbls>
          <c:showLegendKey val="0"/>
          <c:showVal val="0"/>
          <c:showCatName val="0"/>
          <c:showSerName val="0"/>
          <c:showPercent val="0"/>
          <c:showBubbleSize val="0"/>
        </c:dLbls>
        <c:gapWidth val="150"/>
        <c:axId val="1833258592"/>
        <c:axId val="1833259152"/>
      </c:barChart>
      <c:catAx>
        <c:axId val="1833258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59152"/>
        <c:crosses val="autoZero"/>
        <c:auto val="1"/>
        <c:lblAlgn val="ctr"/>
        <c:lblOffset val="100"/>
        <c:noMultiLvlLbl val="0"/>
      </c:catAx>
      <c:valAx>
        <c:axId val="18332591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585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'General Damages'!$B$19</c:f>
              <c:strCache>
                <c:ptCount val="1"/>
                <c:pt idx="0">
                  <c:v>2015-2016</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Damages'!$C$22:$N$22</c:f>
              <c:numCache>
                <c:formatCode>#,##0</c:formatCode>
                <c:ptCount val="12"/>
                <c:pt idx="0">
                  <c:v>3785</c:v>
                </c:pt>
                <c:pt idx="1">
                  <c:v>3917</c:v>
                </c:pt>
                <c:pt idx="2">
                  <c:v>4040</c:v>
                </c:pt>
                <c:pt idx="3">
                  <c:v>3996</c:v>
                </c:pt>
                <c:pt idx="4">
                  <c:v>3987</c:v>
                </c:pt>
                <c:pt idx="5">
                  <c:v>3651</c:v>
                </c:pt>
                <c:pt idx="6">
                  <c:v>3742</c:v>
                </c:pt>
                <c:pt idx="7">
                  <c:v>4047</c:v>
                </c:pt>
                <c:pt idx="8">
                  <c:v>3924</c:v>
                </c:pt>
                <c:pt idx="9">
                  <c:v>3943</c:v>
                </c:pt>
                <c:pt idx="10">
                  <c:v>3912</c:v>
                </c:pt>
                <c:pt idx="11">
                  <c:v>3753</c:v>
                </c:pt>
              </c:numCache>
            </c:numRef>
          </c:val>
          <c:extLst>
            <c:ext xmlns:c16="http://schemas.microsoft.com/office/drawing/2014/chart" uri="{C3380CC4-5D6E-409C-BE32-E72D297353CC}">
              <c16:uniqueId val="{00000000-C25C-47F3-8DAD-15E9874EA692}"/>
            </c:ext>
          </c:extLst>
        </c:ser>
        <c:ser>
          <c:idx val="3"/>
          <c:order val="3"/>
          <c:tx>
            <c:strRef>
              <c:f>'General Damages'!$B$14</c:f>
              <c:strCache>
                <c:ptCount val="1"/>
                <c:pt idx="0">
                  <c:v>2016-2017</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Damages'!$C$17:$N$17</c:f>
              <c:numCache>
                <c:formatCode>#,##0</c:formatCode>
                <c:ptCount val="12"/>
                <c:pt idx="0">
                  <c:v>3897</c:v>
                </c:pt>
                <c:pt idx="1">
                  <c:v>3320</c:v>
                </c:pt>
                <c:pt idx="2">
                  <c:v>3627</c:v>
                </c:pt>
                <c:pt idx="3">
                  <c:v>3529</c:v>
                </c:pt>
                <c:pt idx="4">
                  <c:v>3682</c:v>
                </c:pt>
                <c:pt idx="5">
                  <c:v>3946</c:v>
                </c:pt>
                <c:pt idx="6">
                  <c:v>3846</c:v>
                </c:pt>
                <c:pt idx="7">
                  <c:v>3504</c:v>
                </c:pt>
                <c:pt idx="8">
                  <c:v>3306</c:v>
                </c:pt>
                <c:pt idx="9">
                  <c:v>3208</c:v>
                </c:pt>
                <c:pt idx="10">
                  <c:v>3519</c:v>
                </c:pt>
                <c:pt idx="11">
                  <c:v>4191</c:v>
                </c:pt>
              </c:numCache>
            </c:numRef>
          </c:val>
          <c:extLst>
            <c:ext xmlns:c16="http://schemas.microsoft.com/office/drawing/2014/chart" uri="{C3380CC4-5D6E-409C-BE32-E72D297353CC}">
              <c16:uniqueId val="{00000001-C25C-47F3-8DAD-15E9874EA692}"/>
            </c:ext>
          </c:extLst>
        </c:ser>
        <c:ser>
          <c:idx val="4"/>
          <c:order val="4"/>
          <c:tx>
            <c:strRef>
              <c:f>'General Damages'!$B$9</c:f>
              <c:strCache>
                <c:ptCount val="1"/>
                <c:pt idx="0">
                  <c:v>2017-2018</c:v>
                </c:pt>
              </c:strCache>
            </c:strRef>
          </c:tx>
          <c:invertIfNegative val="0"/>
          <c:cat>
            <c:strRef>
              <c:f>'General Damages'!$C$10:$N$10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'General Damages'!$C$12:$N$12</c:f>
              <c:numCache>
                <c:formatCode>#,##0</c:formatCode>
                <c:ptCount val="12"/>
                <c:pt idx="0">
                  <c:v>3455</c:v>
                </c:pt>
                <c:pt idx="1">
                  <c:v>4071</c:v>
                </c:pt>
                <c:pt idx="2">
                  <c:v>3960</c:v>
                </c:pt>
                <c:pt idx="3">
                  <c:v>3900</c:v>
                </c:pt>
                <c:pt idx="4">
                  <c:v>3988</c:v>
                </c:pt>
                <c:pt idx="5">
                  <c:v>4234</c:v>
                </c:pt>
                <c:pt idx="6">
                  <c:v>4048</c:v>
                </c:pt>
                <c:pt idx="7">
                  <c:v>4167</c:v>
                </c:pt>
                <c:pt idx="8">
                  <c:v>3611</c:v>
                </c:pt>
                <c:pt idx="9">
                  <c:v>3819</c:v>
                </c:pt>
                <c:pt idx="10">
                  <c:v>3561</c:v>
                </c:pt>
                <c:pt idx="11">
                  <c:v>3875</c:v>
                </c:pt>
              </c:numCache>
            </c:numRef>
          </c:val>
          <c:extLst>
            <c:ext xmlns:c16="http://schemas.microsoft.com/office/drawing/2014/chart" uri="{C3380CC4-5D6E-409C-BE32-E72D297353CC}">
              <c16:uniqueId val="{00000002-C25C-47F3-8DAD-15E9874EA692}"/>
            </c:ext>
          </c:extLst>
        </c:ser>
        <c:dLbls>
          <c:showLegendKey val="0"/>
          <c:showVal val="0"/>
          <c:showCatName val="0"/>
          <c:showSerName val="0"/>
          <c:showPercent val="0"/>
          <c:showBubbleSize val="0"/>
        </c:dLbls>
        <c:gapWidth val="150"/>
        <c:axId val="1833263632"/>
        <c:axId val="1833264192"/>
        <c:extLst>
          <c:ext xmlns:c15="http://schemas.microsoft.com/office/drawing/2012/chart" uri="{02D57815-91ED-43cb-92C2-25804820EDAC}">
            <c15:filteredBarSeries>
              <c15:ser>
                <c:idx val="1"/>
                <c:order val="0"/>
                <c:tx>
                  <c:strRef>
                    <c:extLst>
                      <c:ext uri="{02D57815-91ED-43cb-92C2-25804820EDAC}">
                        <c15:formulaRef>
                          <c15:sqref>'General Damages'!$B$29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'General Damages'!$C$10:$N$10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'General Damages'!$C$32:$N$32</c15:sqref>
                        </c15:formulaRef>
                      </c:ext>
                    </c:extLst>
                    <c:numCache>
                      <c:formatCode>#,##0</c:formatCode>
                      <c:ptCount val="12"/>
                      <c:pt idx="0">
                        <c:v>0</c:v>
                      </c:pt>
                      <c:pt idx="1">
                        <c:v>0</c:v>
                      </c:pt>
                      <c:pt idx="2">
                        <c:v>0</c:v>
                      </c:pt>
                      <c:pt idx="3">
                        <c:v>0</c:v>
                      </c:pt>
                      <c:pt idx="4">
                        <c:v>3310</c:v>
                      </c:pt>
                      <c:pt idx="5">
                        <c:v>5208</c:v>
                      </c:pt>
                      <c:pt idx="6">
                        <c:v>5378</c:v>
                      </c:pt>
                      <c:pt idx="7">
                        <c:v>5665</c:v>
                      </c:pt>
                      <c:pt idx="8">
                        <c:v>4802</c:v>
                      </c:pt>
                      <c:pt idx="9">
                        <c:v>5003</c:v>
                      </c:pt>
                      <c:pt idx="10">
                        <c:v>4829</c:v>
                      </c:pt>
                      <c:pt idx="11">
                        <c:v>4877</c:v>
                      </c:pt>
                    </c:numCache>
                  </c:numRef>
                </c:val>
                <c:extLst>
                  <c:ext xmlns:c16="http://schemas.microsoft.com/office/drawing/2014/chart" uri="{C3380CC4-5D6E-409C-BE32-E72D297353CC}">
                    <c16:uniqueId val="{00000003-C25C-47F3-8DAD-15E9874EA69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'General Damages'!$C$10:$N$10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'General Damages'!$C$27:$N$27</c15:sqref>
                        </c15:formulaRef>
                      </c:ext>
                    </c:extLst>
                    <c:numCache>
                      <c:formatCode>#,##0</c:formatCode>
                      <c:ptCount val="12"/>
                      <c:pt idx="0">
                        <c:v>4740</c:v>
                      </c:pt>
                      <c:pt idx="1">
                        <c:v>4556</c:v>
                      </c:pt>
                      <c:pt idx="2">
                        <c:v>4804</c:v>
                      </c:pt>
                      <c:pt idx="3">
                        <c:v>4193</c:v>
                      </c:pt>
                      <c:pt idx="4">
                        <c:v>4345</c:v>
                      </c:pt>
                      <c:pt idx="5">
                        <c:v>4384</c:v>
                      </c:pt>
                      <c:pt idx="6">
                        <c:v>4623</c:v>
                      </c:pt>
                      <c:pt idx="7">
                        <c:v>4959</c:v>
                      </c:pt>
                      <c:pt idx="8">
                        <c:v>4358</c:v>
                      </c:pt>
                      <c:pt idx="9">
                        <c:v>3997</c:v>
                      </c:pt>
                      <c:pt idx="10">
                        <c:v>4746</c:v>
                      </c:pt>
                      <c:pt idx="11">
                        <c:v>4072</c:v>
                      </c:pt>
                    </c:numCache>
                  </c:numRef>
                </c:val>
                <c:extLst xmlns:c15="http://schemas.microsoft.com/office/drawing/2012/chart">
                  <c:ext xmlns:c16="http://schemas.microsoft.com/office/drawing/2014/chart" uri="{C3380CC4-5D6E-409C-BE32-E72D297353CC}">
                    <c16:uniqueId val="{00000004-C25C-47F3-8DAD-15E9874EA692}"/>
                  </c:ext>
                </c:extLst>
              </c15:ser>
            </c15:filteredBarSeries>
          </c:ext>
        </c:extLst>
      </c:barChart>
      <c:catAx>
        <c:axId val="1833263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64192"/>
        <c:crosses val="autoZero"/>
        <c:auto val="1"/>
        <c:lblAlgn val="ctr"/>
        <c:lblOffset val="100"/>
        <c:noMultiLvlLbl val="0"/>
      </c:catAx>
      <c:valAx>
        <c:axId val="18332641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3326363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Sent'!$C$57:$N$57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'No of CNFs Sent'!$C$59:$N$59</c:f>
              <c:numCache>
                <c:formatCode>#,##0</c:formatCode>
                <c:ptCount val="12"/>
                <c:pt idx="0">
                  <c:v>8833</c:v>
                </c:pt>
                <c:pt idx="1">
                  <c:v>8577</c:v>
                </c:pt>
                <c:pt idx="2">
                  <c:v>8404</c:v>
                </c:pt>
                <c:pt idx="3">
                  <c:v>8095</c:v>
                </c:pt>
                <c:pt idx="4">
                  <c:v>7712</c:v>
                </c:pt>
                <c:pt idx="5">
                  <c:v>7473</c:v>
                </c:pt>
                <c:pt idx="6">
                  <c:v>7139</c:v>
                </c:pt>
                <c:pt idx="7">
                  <c:v>6862</c:v>
                </c:pt>
                <c:pt idx="8">
                  <c:v>6622</c:v>
                </c:pt>
                <c:pt idx="9">
                  <c:v>6371</c:v>
                </c:pt>
                <c:pt idx="10">
                  <c:v>6195</c:v>
                </c:pt>
                <c:pt idx="11">
                  <c:v>5934</c:v>
                </c:pt>
              </c:numCache>
            </c:numRef>
          </c:val>
          <c:extLst>
            <c:ext xmlns:c16="http://schemas.microsoft.com/office/drawing/2014/chart" uri="{C3380CC4-5D6E-409C-BE32-E72D297353CC}">
              <c16:uniqueId val="{00000000-3F84-4351-A554-8A7D5A3BF9BB}"/>
            </c:ext>
          </c:extLst>
        </c:ser>
        <c:dLbls>
          <c:showLegendKey val="0"/>
          <c:showVal val="0"/>
          <c:showCatName val="0"/>
          <c:showSerName val="0"/>
          <c:showPercent val="0"/>
          <c:showBubbleSize val="0"/>
        </c:dLbls>
        <c:gapWidth val="150"/>
        <c:axId val="1143231952"/>
        <c:axId val="1143223552"/>
      </c:barChart>
      <c:catAx>
        <c:axId val="1143231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23552"/>
        <c:crosses val="autoZero"/>
        <c:auto val="1"/>
        <c:lblAlgn val="ctr"/>
        <c:lblOffset val="100"/>
        <c:noMultiLvlLbl val="0"/>
      </c:catAx>
      <c:valAx>
        <c:axId val="11432235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32319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'No of CNFs Left at Stage 1'!$B$19</c:f>
              <c:strCache>
                <c:ptCount val="1"/>
                <c:pt idx="0">
                  <c:v>2015-2016</c:v>
                </c:pt>
              </c:strCache>
            </c:strRef>
          </c:tx>
          <c:invertIfNegative val="0"/>
          <c:cat>
            <c:strRef>
              <c:f>'No of CNFs Left at Stage 1'!$C$10:$N$10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1'!$C$21:$N$21</c:f>
              <c:numCache>
                <c:formatCode>#,##0</c:formatCode>
                <c:ptCount val="12"/>
                <c:pt idx="0">
                  <c:v>655</c:v>
                </c:pt>
                <c:pt idx="1">
                  <c:v>705</c:v>
                </c:pt>
                <c:pt idx="2">
                  <c:v>716</c:v>
                </c:pt>
                <c:pt idx="3">
                  <c:v>710</c:v>
                </c:pt>
                <c:pt idx="4">
                  <c:v>655</c:v>
                </c:pt>
                <c:pt idx="5">
                  <c:v>607</c:v>
                </c:pt>
                <c:pt idx="6">
                  <c:v>500</c:v>
                </c:pt>
                <c:pt idx="7">
                  <c:v>599</c:v>
                </c:pt>
                <c:pt idx="8">
                  <c:v>458</c:v>
                </c:pt>
                <c:pt idx="9">
                  <c:v>447</c:v>
                </c:pt>
                <c:pt idx="10">
                  <c:v>382</c:v>
                </c:pt>
                <c:pt idx="11">
                  <c:v>385</c:v>
                </c:pt>
              </c:numCache>
            </c:numRef>
          </c:val>
          <c:extLst>
            <c:ext xmlns:c16="http://schemas.microsoft.com/office/drawing/2014/chart" uri="{C3380CC4-5D6E-409C-BE32-E72D297353CC}">
              <c16:uniqueId val="{00000000-88AA-4523-A101-EAF92576B775}"/>
            </c:ext>
          </c:extLst>
        </c:ser>
        <c:ser>
          <c:idx val="3"/>
          <c:order val="3"/>
          <c:tx>
            <c:strRef>
              <c:f>'No of CNFs Left at Stage 1'!$B$14</c:f>
              <c:strCache>
                <c:ptCount val="1"/>
                <c:pt idx="0">
                  <c:v>2016-2017</c:v>
                </c:pt>
              </c:strCache>
            </c:strRef>
          </c:tx>
          <c:invertIfNegative val="0"/>
          <c:cat>
            <c:strRef>
              <c:f>'No of CNFs Left at Stage 1'!$C$10:$N$10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1'!$C$16:$N$16</c:f>
              <c:numCache>
                <c:formatCode>#,##0</c:formatCode>
                <c:ptCount val="12"/>
                <c:pt idx="0">
                  <c:v>431</c:v>
                </c:pt>
                <c:pt idx="1">
                  <c:v>370</c:v>
                </c:pt>
                <c:pt idx="2">
                  <c:v>359</c:v>
                </c:pt>
                <c:pt idx="3">
                  <c:v>366</c:v>
                </c:pt>
                <c:pt idx="4">
                  <c:v>312</c:v>
                </c:pt>
                <c:pt idx="5">
                  <c:v>328</c:v>
                </c:pt>
                <c:pt idx="6">
                  <c:v>227</c:v>
                </c:pt>
                <c:pt idx="7">
                  <c:v>429</c:v>
                </c:pt>
                <c:pt idx="8">
                  <c:v>271</c:v>
                </c:pt>
                <c:pt idx="9">
                  <c:v>382</c:v>
                </c:pt>
                <c:pt idx="10">
                  <c:v>348</c:v>
                </c:pt>
                <c:pt idx="11">
                  <c:v>348</c:v>
                </c:pt>
              </c:numCache>
            </c:numRef>
          </c:val>
          <c:extLst>
            <c:ext xmlns:c16="http://schemas.microsoft.com/office/drawing/2014/chart" uri="{C3380CC4-5D6E-409C-BE32-E72D297353CC}">
              <c16:uniqueId val="{00000001-88AA-4523-A101-EAF92576B775}"/>
            </c:ext>
          </c:extLst>
        </c:ser>
        <c:ser>
          <c:idx val="4"/>
          <c:order val="4"/>
          <c:tx>
            <c:strRef>
              <c:f>'No of CNFs Left at Stage 1'!$B$9</c:f>
              <c:strCache>
                <c:ptCount val="1"/>
                <c:pt idx="0">
                  <c:v>2017-2018</c:v>
                </c:pt>
              </c:strCache>
            </c:strRef>
          </c:tx>
          <c:invertIfNegative val="0"/>
          <c:cat>
            <c:strRef>
              <c:f>'No of CNFs Left at Stage 1'!$C$10:$N$10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'No of CNFs Left at Stage 1'!$C$11:$N$11</c:f>
              <c:numCache>
                <c:formatCode>#,##0</c:formatCode>
                <c:ptCount val="12"/>
                <c:pt idx="0">
                  <c:v>367</c:v>
                </c:pt>
                <c:pt idx="1">
                  <c:v>322</c:v>
                </c:pt>
                <c:pt idx="2">
                  <c:v>334</c:v>
                </c:pt>
                <c:pt idx="3">
                  <c:v>341</c:v>
                </c:pt>
                <c:pt idx="4">
                  <c:v>276</c:v>
                </c:pt>
                <c:pt idx="5">
                  <c:v>313</c:v>
                </c:pt>
                <c:pt idx="6">
                  <c:v>231</c:v>
                </c:pt>
                <c:pt idx="7">
                  <c:v>325</c:v>
                </c:pt>
                <c:pt idx="8">
                  <c:v>313</c:v>
                </c:pt>
                <c:pt idx="9">
                  <c:v>266</c:v>
                </c:pt>
                <c:pt idx="10">
                  <c:v>257</c:v>
                </c:pt>
                <c:pt idx="11">
                  <c:v>264</c:v>
                </c:pt>
              </c:numCache>
            </c:numRef>
          </c:val>
          <c:extLst>
            <c:ext xmlns:c16="http://schemas.microsoft.com/office/drawing/2014/chart" uri="{C3380CC4-5D6E-409C-BE32-E72D297353CC}">
              <c16:uniqueId val="{00000002-88AA-4523-A101-EAF92576B775}"/>
            </c:ext>
          </c:extLst>
        </c:ser>
        <c:dLbls>
          <c:showLegendKey val="0"/>
          <c:showVal val="0"/>
          <c:showCatName val="0"/>
          <c:showSerName val="0"/>
          <c:showPercent val="0"/>
          <c:showBubbleSize val="0"/>
        </c:dLbls>
        <c:gapWidth val="150"/>
        <c:axId val="945016528"/>
        <c:axId val="945017648"/>
        <c:extLst>
          <c:ext xmlns:c15="http://schemas.microsoft.com/office/drawing/2012/chart" uri="{02D57815-91ED-43cb-92C2-25804820EDAC}">
            <c15:filteredBarSeries>
              <c15:ser>
                <c:idx val="1"/>
                <c:order val="0"/>
                <c:tx>
                  <c:strRef>
                    <c:extLst>
                      <c:ext uri="{02D57815-91ED-43cb-92C2-25804820EDAC}">
                        <c15:formulaRef>
                          <c15:sqref>'No of CNFs Left at Stage 1'!$B$29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'No of CNFs Left at Stage 1'!$C$10:$N$10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'No of CNFs Left at Stage 1'!$C$31:$N$31</c15:sqref>
                        </c15:formulaRef>
                      </c:ext>
                    </c:extLst>
                    <c:numCache>
                      <c:formatCode>#,##0</c:formatCode>
                      <c:ptCount val="12"/>
                      <c:pt idx="0">
                        <c:v>1</c:v>
                      </c:pt>
                      <c:pt idx="1">
                        <c:v>47</c:v>
                      </c:pt>
                      <c:pt idx="2">
                        <c:v>197</c:v>
                      </c:pt>
                      <c:pt idx="3">
                        <c:v>284</c:v>
                      </c:pt>
                      <c:pt idx="4">
                        <c:v>346</c:v>
                      </c:pt>
                      <c:pt idx="5">
                        <c:v>507</c:v>
                      </c:pt>
                      <c:pt idx="6">
                        <c:v>377</c:v>
                      </c:pt>
                      <c:pt idx="7">
                        <c:v>478</c:v>
                      </c:pt>
                      <c:pt idx="8">
                        <c:v>446</c:v>
                      </c:pt>
                      <c:pt idx="9">
                        <c:v>545</c:v>
                      </c:pt>
                      <c:pt idx="10">
                        <c:v>590</c:v>
                      </c:pt>
                      <c:pt idx="11">
                        <c:v>543</c:v>
                      </c:pt>
                    </c:numCache>
                  </c:numRef>
                </c:val>
                <c:extLst>
                  <c:ext xmlns:c16="http://schemas.microsoft.com/office/drawing/2014/chart" uri="{C3380CC4-5D6E-409C-BE32-E72D297353CC}">
                    <c16:uniqueId val="{00000003-88AA-4523-A101-EAF92576B775}"/>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Left at Stage 1'!$B$24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CNFs Left at Stage 1'!$C$10:$N$10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'No of CNFs Left at Stage 1'!$C$26:$N$26</c15:sqref>
                        </c15:formulaRef>
                      </c:ext>
                    </c:extLst>
                    <c:numCache>
                      <c:formatCode>#,##0</c:formatCode>
                      <c:ptCount val="12"/>
                      <c:pt idx="0">
                        <c:v>512</c:v>
                      </c:pt>
                      <c:pt idx="1">
                        <c:v>559</c:v>
                      </c:pt>
                      <c:pt idx="2">
                        <c:v>552</c:v>
                      </c:pt>
                      <c:pt idx="3">
                        <c:v>535</c:v>
                      </c:pt>
                      <c:pt idx="4">
                        <c:v>559</c:v>
                      </c:pt>
                      <c:pt idx="5">
                        <c:v>583</c:v>
                      </c:pt>
                      <c:pt idx="6">
                        <c:v>426</c:v>
                      </c:pt>
                      <c:pt idx="7">
                        <c:v>841</c:v>
                      </c:pt>
                      <c:pt idx="8">
                        <c:v>860</c:v>
                      </c:pt>
                      <c:pt idx="9">
                        <c:v>781</c:v>
                      </c:pt>
                      <c:pt idx="10">
                        <c:v>999</c:v>
                      </c:pt>
                      <c:pt idx="11">
                        <c:v>877</c:v>
                      </c:pt>
                    </c:numCache>
                  </c:numRef>
                </c:val>
                <c:extLst xmlns:c15="http://schemas.microsoft.com/office/drawing/2012/chart">
                  <c:ext xmlns:c16="http://schemas.microsoft.com/office/drawing/2014/chart" uri="{C3380CC4-5D6E-409C-BE32-E72D297353CC}">
                    <c16:uniqueId val="{00000004-88AA-4523-A101-EAF92576B775}"/>
                  </c:ext>
                </c:extLst>
              </c15:ser>
            </c15:filteredBarSeries>
          </c:ext>
        </c:extLst>
      </c:barChart>
      <c:catAx>
        <c:axId val="945016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7648"/>
        <c:crosses val="autoZero"/>
        <c:auto val="1"/>
        <c:lblAlgn val="ctr"/>
        <c:lblOffset val="100"/>
        <c:noMultiLvlLbl val="0"/>
      </c:catAx>
      <c:valAx>
        <c:axId val="9450176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652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Left at Stage 1'!$B$56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 of CNFs Left at Stage 1'!$C$57:$N$57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'No of CNFs Left at Stage 1'!$C$59:$N$59</c:f>
              <c:numCache>
                <c:formatCode>#,##0</c:formatCode>
                <c:ptCount val="12"/>
                <c:pt idx="0">
                  <c:v>3962</c:v>
                </c:pt>
                <c:pt idx="1">
                  <c:v>3858</c:v>
                </c:pt>
                <c:pt idx="2">
                  <c:v>3900</c:v>
                </c:pt>
                <c:pt idx="3">
                  <c:v>3784</c:v>
                </c:pt>
                <c:pt idx="4">
                  <c:v>3693</c:v>
                </c:pt>
                <c:pt idx="5">
                  <c:v>3609</c:v>
                </c:pt>
                <c:pt idx="6">
                  <c:v>3484</c:v>
                </c:pt>
                <c:pt idx="7">
                  <c:v>3354</c:v>
                </c:pt>
                <c:pt idx="8">
                  <c:v>3244</c:v>
                </c:pt>
                <c:pt idx="9">
                  <c:v>3152</c:v>
                </c:pt>
                <c:pt idx="10">
                  <c:v>3053</c:v>
                </c:pt>
                <c:pt idx="11">
                  <c:v>2947</c:v>
                </c:pt>
              </c:numCache>
            </c:numRef>
          </c:val>
          <c:extLst>
            <c:ext xmlns:c16="http://schemas.microsoft.com/office/drawing/2014/chart" uri="{C3380CC4-5D6E-409C-BE32-E72D297353CC}">
              <c16:uniqueId val="{00000000-9E1A-4EE5-B706-6AADB1F61286}"/>
            </c:ext>
          </c:extLst>
        </c:ser>
        <c:dLbls>
          <c:showLegendKey val="0"/>
          <c:showVal val="0"/>
          <c:showCatName val="0"/>
          <c:showSerName val="0"/>
          <c:showPercent val="0"/>
          <c:showBubbleSize val="0"/>
        </c:dLbls>
        <c:gapWidth val="150"/>
        <c:axId val="945011488"/>
        <c:axId val="1142083088"/>
      </c:barChart>
      <c:catAx>
        <c:axId val="945011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2083088"/>
        <c:crosses val="autoZero"/>
        <c:auto val="1"/>
        <c:lblAlgn val="ctr"/>
        <c:lblOffset val="100"/>
        <c:noMultiLvlLbl val="0"/>
      </c:catAx>
      <c:valAx>
        <c:axId val="11420830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14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'Stage 2 Exit'!$B$19</c:f>
              <c:strCache>
                <c:ptCount val="1"/>
                <c:pt idx="0">
                  <c:v>2015-2016</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Exit'!$C$21:$N$21</c:f>
              <c:numCache>
                <c:formatCode>#,##0</c:formatCode>
                <c:ptCount val="12"/>
                <c:pt idx="0">
                  <c:v>26</c:v>
                </c:pt>
                <c:pt idx="1">
                  <c:v>17</c:v>
                </c:pt>
                <c:pt idx="2">
                  <c:v>22</c:v>
                </c:pt>
                <c:pt idx="3">
                  <c:v>22</c:v>
                </c:pt>
                <c:pt idx="4">
                  <c:v>24</c:v>
                </c:pt>
                <c:pt idx="5">
                  <c:v>15</c:v>
                </c:pt>
                <c:pt idx="6">
                  <c:v>18</c:v>
                </c:pt>
                <c:pt idx="7">
                  <c:v>19</c:v>
                </c:pt>
                <c:pt idx="8">
                  <c:v>23</c:v>
                </c:pt>
                <c:pt idx="9">
                  <c:v>18</c:v>
                </c:pt>
                <c:pt idx="10">
                  <c:v>23</c:v>
                </c:pt>
                <c:pt idx="11">
                  <c:v>10</c:v>
                </c:pt>
              </c:numCache>
            </c:numRef>
          </c:val>
          <c:extLst>
            <c:ext xmlns:c16="http://schemas.microsoft.com/office/drawing/2014/chart" uri="{C3380CC4-5D6E-409C-BE32-E72D297353CC}">
              <c16:uniqueId val="{00000000-9128-44EB-ACF9-BDB09A629F44}"/>
            </c:ext>
          </c:extLst>
        </c:ser>
        <c:ser>
          <c:idx val="3"/>
          <c:order val="3"/>
          <c:tx>
            <c:strRef>
              <c:f>'Stage 2 Exit'!$B$14</c:f>
              <c:strCache>
                <c:ptCount val="1"/>
                <c:pt idx="0">
                  <c:v>2016-2017</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Exit'!$C$16:$N$16</c:f>
              <c:numCache>
                <c:formatCode>#,##0</c:formatCode>
                <c:ptCount val="12"/>
                <c:pt idx="0">
                  <c:v>23</c:v>
                </c:pt>
                <c:pt idx="1">
                  <c:v>12</c:v>
                </c:pt>
                <c:pt idx="2">
                  <c:v>17</c:v>
                </c:pt>
                <c:pt idx="3">
                  <c:v>24</c:v>
                </c:pt>
                <c:pt idx="4">
                  <c:v>13</c:v>
                </c:pt>
                <c:pt idx="5">
                  <c:v>12</c:v>
                </c:pt>
                <c:pt idx="6">
                  <c:v>18</c:v>
                </c:pt>
                <c:pt idx="7">
                  <c:v>12</c:v>
                </c:pt>
                <c:pt idx="8">
                  <c:v>5</c:v>
                </c:pt>
                <c:pt idx="9">
                  <c:v>11</c:v>
                </c:pt>
                <c:pt idx="10">
                  <c:v>17</c:v>
                </c:pt>
                <c:pt idx="11">
                  <c:v>7</c:v>
                </c:pt>
              </c:numCache>
            </c:numRef>
          </c:val>
          <c:extLst>
            <c:ext xmlns:c16="http://schemas.microsoft.com/office/drawing/2014/chart" uri="{C3380CC4-5D6E-409C-BE32-E72D297353CC}">
              <c16:uniqueId val="{00000001-9128-44EB-ACF9-BDB09A629F44}"/>
            </c:ext>
          </c:extLst>
        </c:ser>
        <c:ser>
          <c:idx val="4"/>
          <c:order val="4"/>
          <c:tx>
            <c:strRef>
              <c:f>'Stage 2 Exit'!$B$9</c:f>
              <c:strCache>
                <c:ptCount val="1"/>
                <c:pt idx="0">
                  <c:v>2017-2018</c:v>
                </c:pt>
              </c:strCache>
            </c:strRef>
          </c:tx>
          <c:invertIfNegative val="0"/>
          <c:cat>
            <c:strRef>
              <c:f>'Stage 2 Exit'!$C$10:$N$10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'Stage 2 Exit'!$C$11:$N$11</c:f>
              <c:numCache>
                <c:formatCode>#,##0</c:formatCode>
                <c:ptCount val="12"/>
                <c:pt idx="0">
                  <c:v>5</c:v>
                </c:pt>
                <c:pt idx="1">
                  <c:v>15</c:v>
                </c:pt>
                <c:pt idx="2">
                  <c:v>5</c:v>
                </c:pt>
                <c:pt idx="3">
                  <c:v>16</c:v>
                </c:pt>
                <c:pt idx="4">
                  <c:v>8</c:v>
                </c:pt>
                <c:pt idx="5">
                  <c:v>12</c:v>
                </c:pt>
                <c:pt idx="6">
                  <c:v>5</c:v>
                </c:pt>
                <c:pt idx="7">
                  <c:v>3</c:v>
                </c:pt>
                <c:pt idx="8">
                  <c:v>3</c:v>
                </c:pt>
                <c:pt idx="9">
                  <c:v>6</c:v>
                </c:pt>
                <c:pt idx="10">
                  <c:v>8</c:v>
                </c:pt>
                <c:pt idx="11">
                  <c:v>10</c:v>
                </c:pt>
              </c:numCache>
            </c:numRef>
          </c:val>
          <c:extLst>
            <c:ext xmlns:c16="http://schemas.microsoft.com/office/drawing/2014/chart" uri="{C3380CC4-5D6E-409C-BE32-E72D297353CC}">
              <c16:uniqueId val="{00000002-9128-44EB-ACF9-BDB09A629F44}"/>
            </c:ext>
          </c:extLst>
        </c:ser>
        <c:dLbls>
          <c:showLegendKey val="0"/>
          <c:showVal val="0"/>
          <c:showCatName val="0"/>
          <c:showSerName val="0"/>
          <c:showPercent val="0"/>
          <c:showBubbleSize val="0"/>
        </c:dLbls>
        <c:gapWidth val="150"/>
        <c:axId val="272704304"/>
        <c:axId val="272706544"/>
        <c:extLst>
          <c:ext xmlns:c15="http://schemas.microsoft.com/office/drawing/2012/chart" uri="{02D57815-91ED-43cb-92C2-25804820EDAC}">
            <c15:filteredBarSeries>
              <c15:ser>
                <c:idx val="1"/>
                <c:order val="0"/>
                <c:tx>
                  <c:strRef>
                    <c:extLst>
                      <c:ext uri="{02D57815-91ED-43cb-92C2-25804820EDAC}">
                        <c15:formulaRef>
                          <c15:sqref>'Stage 2 Exit'!$B$29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'Stage 2 Exit'!$C$10:$N$10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'Stage 2 Exit'!$C$31:$N$31</c15:sqref>
                        </c15:formulaRef>
                      </c:ext>
                    </c:extLst>
                    <c:numCache>
                      <c:formatCode>#,##0</c:formatCode>
                      <c:ptCount val="12"/>
                      <c:pt idx="0">
                        <c:v>0</c:v>
                      </c:pt>
                      <c:pt idx="1">
                        <c:v>0</c:v>
                      </c:pt>
                      <c:pt idx="2">
                        <c:v>0</c:v>
                      </c:pt>
                      <c:pt idx="3">
                        <c:v>0</c:v>
                      </c:pt>
                      <c:pt idx="4">
                        <c:v>2</c:v>
                      </c:pt>
                      <c:pt idx="5">
                        <c:v>1</c:v>
                      </c:pt>
                      <c:pt idx="6">
                        <c:v>3</c:v>
                      </c:pt>
                      <c:pt idx="7">
                        <c:v>3</c:v>
                      </c:pt>
                      <c:pt idx="8">
                        <c:v>5</c:v>
                      </c:pt>
                      <c:pt idx="9">
                        <c:v>4</c:v>
                      </c:pt>
                      <c:pt idx="10">
                        <c:v>14</c:v>
                      </c:pt>
                      <c:pt idx="11">
                        <c:v>19</c:v>
                      </c:pt>
                    </c:numCache>
                  </c:numRef>
                </c:val>
                <c:extLst>
                  <c:ext xmlns:c16="http://schemas.microsoft.com/office/drawing/2014/chart" uri="{C3380CC4-5D6E-409C-BE32-E72D297353CC}">
                    <c16:uniqueId val="{00000003-9128-44EB-ACF9-BDB09A629F4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'Stage 2 Exit'!$C$10:$N$10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'Stage 2 Exit'!$C$26:$N$26</c15:sqref>
                        </c15:formulaRef>
                      </c:ext>
                    </c:extLst>
                    <c:numCache>
                      <c:formatCode>#,##0</c:formatCode>
                      <c:ptCount val="12"/>
                      <c:pt idx="0">
                        <c:v>12</c:v>
                      </c:pt>
                      <c:pt idx="1">
                        <c:v>34</c:v>
                      </c:pt>
                      <c:pt idx="2">
                        <c:v>34</c:v>
                      </c:pt>
                      <c:pt idx="3">
                        <c:v>31</c:v>
                      </c:pt>
                      <c:pt idx="4">
                        <c:v>34</c:v>
                      </c:pt>
                      <c:pt idx="5">
                        <c:v>31</c:v>
                      </c:pt>
                      <c:pt idx="6">
                        <c:v>28</c:v>
                      </c:pt>
                      <c:pt idx="7">
                        <c:v>21</c:v>
                      </c:pt>
                      <c:pt idx="8">
                        <c:v>28</c:v>
                      </c:pt>
                      <c:pt idx="9">
                        <c:v>20</c:v>
                      </c:pt>
                      <c:pt idx="10">
                        <c:v>24</c:v>
                      </c:pt>
                      <c:pt idx="11">
                        <c:v>31</c:v>
                      </c:pt>
                    </c:numCache>
                  </c:numRef>
                </c:val>
                <c:extLst xmlns:c15="http://schemas.microsoft.com/office/drawing/2012/chart">
                  <c:ext xmlns:c16="http://schemas.microsoft.com/office/drawing/2014/chart" uri="{C3380CC4-5D6E-409C-BE32-E72D297353CC}">
                    <c16:uniqueId val="{00000004-9128-44EB-ACF9-BDB09A629F44}"/>
                  </c:ext>
                </c:extLst>
              </c15:ser>
            </c15:filteredBarSeries>
          </c:ext>
        </c:extLst>
      </c:barChart>
      <c:catAx>
        <c:axId val="27270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706544"/>
        <c:crosses val="autoZero"/>
        <c:auto val="1"/>
        <c:lblAlgn val="ctr"/>
        <c:lblOffset val="100"/>
        <c:noMultiLvlLbl val="0"/>
      </c:catAx>
      <c:valAx>
        <c:axId val="2727065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704304"/>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'Stage 2 Exit'!$B$56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'Stage 2 Exit'!$C$57:$N$57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'Stage 2 Exit'!$C$59:$N$59</c:f>
              <c:numCache>
                <c:formatCode>#,##0</c:formatCode>
                <c:ptCount val="12"/>
                <c:pt idx="0">
                  <c:v>118</c:v>
                </c:pt>
                <c:pt idx="1">
                  <c:v>109</c:v>
                </c:pt>
                <c:pt idx="2">
                  <c:v>107</c:v>
                </c:pt>
                <c:pt idx="3">
                  <c:v>102</c:v>
                </c:pt>
                <c:pt idx="4">
                  <c:v>93</c:v>
                </c:pt>
                <c:pt idx="5">
                  <c:v>96</c:v>
                </c:pt>
                <c:pt idx="6">
                  <c:v>101</c:v>
                </c:pt>
                <c:pt idx="7">
                  <c:v>87</c:v>
                </c:pt>
                <c:pt idx="8">
                  <c:v>89</c:v>
                </c:pt>
                <c:pt idx="9">
                  <c:v>79</c:v>
                </c:pt>
                <c:pt idx="10">
                  <c:v>75</c:v>
                </c:pt>
                <c:pt idx="11">
                  <c:v>64</c:v>
                </c:pt>
              </c:numCache>
            </c:numRef>
          </c:val>
          <c:extLst>
            <c:ext xmlns:c16="http://schemas.microsoft.com/office/drawing/2014/chart" uri="{C3380CC4-5D6E-409C-BE32-E72D297353CC}">
              <c16:uniqueId val="{00000000-4FA7-46CC-860B-261A34ECDCA6}"/>
            </c:ext>
          </c:extLst>
        </c:ser>
        <c:dLbls>
          <c:showLegendKey val="0"/>
          <c:showVal val="0"/>
          <c:showCatName val="0"/>
          <c:showSerName val="0"/>
          <c:showPercent val="0"/>
          <c:showBubbleSize val="0"/>
        </c:dLbls>
        <c:gapWidth val="150"/>
        <c:axId val="939720480"/>
        <c:axId val="1109977072"/>
      </c:barChart>
      <c:catAx>
        <c:axId val="939720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977072"/>
        <c:crosses val="autoZero"/>
        <c:auto val="1"/>
        <c:lblAlgn val="ctr"/>
        <c:lblOffset val="100"/>
        <c:noMultiLvlLbl val="0"/>
      </c:catAx>
      <c:valAx>
        <c:axId val="110997707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97204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'Exit Process'!$B$19</c:f>
              <c:strCache>
                <c:ptCount val="1"/>
                <c:pt idx="0">
                  <c:v>2015-2016</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Process'!$C$21:$N$21</c:f>
              <c:numCache>
                <c:formatCode>#,##0</c:formatCode>
                <c:ptCount val="12"/>
                <c:pt idx="0">
                  <c:v>693</c:v>
                </c:pt>
                <c:pt idx="1">
                  <c:v>838</c:v>
                </c:pt>
                <c:pt idx="2">
                  <c:v>880</c:v>
                </c:pt>
                <c:pt idx="3">
                  <c:v>933</c:v>
                </c:pt>
                <c:pt idx="4">
                  <c:v>727</c:v>
                </c:pt>
                <c:pt idx="5">
                  <c:v>712</c:v>
                </c:pt>
                <c:pt idx="6">
                  <c:v>636</c:v>
                </c:pt>
                <c:pt idx="7">
                  <c:v>639</c:v>
                </c:pt>
                <c:pt idx="8">
                  <c:v>522</c:v>
                </c:pt>
                <c:pt idx="9">
                  <c:v>448</c:v>
                </c:pt>
                <c:pt idx="10">
                  <c:v>479</c:v>
                </c:pt>
                <c:pt idx="11">
                  <c:v>373</c:v>
                </c:pt>
              </c:numCache>
            </c:numRef>
          </c:val>
          <c:extLst>
            <c:ext xmlns:c16="http://schemas.microsoft.com/office/drawing/2014/chart" uri="{C3380CC4-5D6E-409C-BE32-E72D297353CC}">
              <c16:uniqueId val="{00000000-FF03-4489-93FE-F6FC2E01576C}"/>
            </c:ext>
          </c:extLst>
        </c:ser>
        <c:ser>
          <c:idx val="3"/>
          <c:order val="3"/>
          <c:tx>
            <c:strRef>
              <c:f>'Exit Process'!$B$14</c:f>
              <c:strCache>
                <c:ptCount val="1"/>
                <c:pt idx="0">
                  <c:v>2016-2017</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Process'!$C$16:$N$16</c:f>
              <c:numCache>
                <c:formatCode>#,##0</c:formatCode>
                <c:ptCount val="12"/>
                <c:pt idx="0">
                  <c:v>437</c:v>
                </c:pt>
                <c:pt idx="1">
                  <c:v>411</c:v>
                </c:pt>
                <c:pt idx="2">
                  <c:v>350</c:v>
                </c:pt>
                <c:pt idx="3">
                  <c:v>348</c:v>
                </c:pt>
                <c:pt idx="4">
                  <c:v>329</c:v>
                </c:pt>
                <c:pt idx="5">
                  <c:v>343</c:v>
                </c:pt>
                <c:pt idx="6">
                  <c:v>320</c:v>
                </c:pt>
                <c:pt idx="7">
                  <c:v>498</c:v>
                </c:pt>
                <c:pt idx="8">
                  <c:v>357</c:v>
                </c:pt>
                <c:pt idx="9">
                  <c:v>403</c:v>
                </c:pt>
                <c:pt idx="10">
                  <c:v>399</c:v>
                </c:pt>
                <c:pt idx="11">
                  <c:v>380</c:v>
                </c:pt>
              </c:numCache>
            </c:numRef>
          </c:val>
          <c:extLst>
            <c:ext xmlns:c16="http://schemas.microsoft.com/office/drawing/2014/chart" uri="{C3380CC4-5D6E-409C-BE32-E72D297353CC}">
              <c16:uniqueId val="{00000001-FF03-4489-93FE-F6FC2E01576C}"/>
            </c:ext>
          </c:extLst>
        </c:ser>
        <c:ser>
          <c:idx val="4"/>
          <c:order val="4"/>
          <c:tx>
            <c:strRef>
              <c:f>'Exit Process'!$B$9</c:f>
              <c:strCache>
                <c:ptCount val="1"/>
                <c:pt idx="0">
                  <c:v>2017-2018</c:v>
                </c:pt>
              </c:strCache>
            </c:strRef>
          </c:tx>
          <c:invertIfNegative val="0"/>
          <c:cat>
            <c:strRef>
              <c:f>'Exit Process'!$C$10:$N$10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'Exit Process'!$C$11:$N$11</c:f>
              <c:numCache>
                <c:formatCode>#,##0</c:formatCode>
                <c:ptCount val="12"/>
                <c:pt idx="0">
                  <c:v>337</c:v>
                </c:pt>
                <c:pt idx="1">
                  <c:v>324</c:v>
                </c:pt>
                <c:pt idx="2">
                  <c:v>321</c:v>
                </c:pt>
                <c:pt idx="3">
                  <c:v>352</c:v>
                </c:pt>
                <c:pt idx="4">
                  <c:v>263</c:v>
                </c:pt>
                <c:pt idx="5">
                  <c:v>287</c:v>
                </c:pt>
                <c:pt idx="6">
                  <c:v>257</c:v>
                </c:pt>
                <c:pt idx="7">
                  <c:v>342</c:v>
                </c:pt>
                <c:pt idx="8">
                  <c:v>289</c:v>
                </c:pt>
                <c:pt idx="9">
                  <c:v>248</c:v>
                </c:pt>
                <c:pt idx="10">
                  <c:v>206</c:v>
                </c:pt>
                <c:pt idx="11">
                  <c:v>224</c:v>
                </c:pt>
              </c:numCache>
            </c:numRef>
          </c:val>
          <c:extLst>
            <c:ext xmlns:c16="http://schemas.microsoft.com/office/drawing/2014/chart" uri="{C3380CC4-5D6E-409C-BE32-E72D297353CC}">
              <c16:uniqueId val="{00000002-FF03-4489-93FE-F6FC2E01576C}"/>
            </c:ext>
          </c:extLst>
        </c:ser>
        <c:dLbls>
          <c:showLegendKey val="0"/>
          <c:showVal val="0"/>
          <c:showCatName val="0"/>
          <c:showSerName val="0"/>
          <c:showPercent val="0"/>
          <c:showBubbleSize val="0"/>
        </c:dLbls>
        <c:gapWidth val="150"/>
        <c:axId val="1146304624"/>
        <c:axId val="1146302944"/>
        <c:extLst>
          <c:ext xmlns:c15="http://schemas.microsoft.com/office/drawing/2012/chart" uri="{02D57815-91ED-43cb-92C2-25804820EDAC}">
            <c15:filteredBarSeries>
              <c15:ser>
                <c:idx val="1"/>
                <c:order val="0"/>
                <c:tx>
                  <c:strRef>
                    <c:extLst>
                      <c:ext uri="{02D57815-91ED-43cb-92C2-25804820EDAC}">
                        <c15:formulaRef>
                          <c15:sqref>'Exit Process'!$B$29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'Exit Process'!$C$10:$N$10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'Exit Process'!$C$31:$N$31</c15:sqref>
                        </c15:formulaRef>
                      </c:ext>
                    </c:extLst>
                    <c:numCache>
                      <c:formatCode>#,##0</c:formatCode>
                      <c:ptCount val="12"/>
                      <c:pt idx="0">
                        <c:v>37</c:v>
                      </c:pt>
                      <c:pt idx="1">
                        <c:v>67</c:v>
                      </c:pt>
                      <c:pt idx="2">
                        <c:v>138</c:v>
                      </c:pt>
                      <c:pt idx="3">
                        <c:v>190</c:v>
                      </c:pt>
                      <c:pt idx="4">
                        <c:v>216</c:v>
                      </c:pt>
                      <c:pt idx="5">
                        <c:v>328</c:v>
                      </c:pt>
                      <c:pt idx="6">
                        <c:v>266</c:v>
                      </c:pt>
                      <c:pt idx="7">
                        <c:v>440</c:v>
                      </c:pt>
                      <c:pt idx="8">
                        <c:v>490</c:v>
                      </c:pt>
                      <c:pt idx="9">
                        <c:v>596</c:v>
                      </c:pt>
                      <c:pt idx="10">
                        <c:v>646</c:v>
                      </c:pt>
                      <c:pt idx="11">
                        <c:v>726</c:v>
                      </c:pt>
                    </c:numCache>
                  </c:numRef>
                </c:val>
                <c:extLst>
                  <c:ext xmlns:c16="http://schemas.microsoft.com/office/drawing/2014/chart" uri="{C3380CC4-5D6E-409C-BE32-E72D297353CC}">
                    <c16:uniqueId val="{00000003-FF03-4489-93FE-F6FC2E01576C}"/>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'Exit Process'!$C$10:$N$10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'Exit Process'!$C$26:$N$26</c15:sqref>
                        </c15:formulaRef>
                      </c:ext>
                    </c:extLst>
                    <c:numCache>
                      <c:formatCode>#,##0</c:formatCode>
                      <c:ptCount val="12"/>
                      <c:pt idx="0">
                        <c:v>734</c:v>
                      </c:pt>
                      <c:pt idx="1">
                        <c:v>788</c:v>
                      </c:pt>
                      <c:pt idx="2">
                        <c:v>806</c:v>
                      </c:pt>
                      <c:pt idx="3">
                        <c:v>761</c:v>
                      </c:pt>
                      <c:pt idx="4">
                        <c:v>763</c:v>
                      </c:pt>
                      <c:pt idx="5">
                        <c:v>770</c:v>
                      </c:pt>
                      <c:pt idx="6">
                        <c:v>816</c:v>
                      </c:pt>
                      <c:pt idx="7">
                        <c:v>1197</c:v>
                      </c:pt>
                      <c:pt idx="8">
                        <c:v>1298</c:v>
                      </c:pt>
                      <c:pt idx="9">
                        <c:v>1061</c:v>
                      </c:pt>
                      <c:pt idx="10">
                        <c:v>1076</c:v>
                      </c:pt>
                      <c:pt idx="11">
                        <c:v>944</c:v>
                      </c:pt>
                    </c:numCache>
                  </c:numRef>
                </c:val>
                <c:extLst xmlns:c15="http://schemas.microsoft.com/office/drawing/2012/chart">
                  <c:ext xmlns:c16="http://schemas.microsoft.com/office/drawing/2014/chart" uri="{C3380CC4-5D6E-409C-BE32-E72D297353CC}">
                    <c16:uniqueId val="{00000004-FF03-4489-93FE-F6FC2E01576C}"/>
                  </c:ext>
                </c:extLst>
              </c15:ser>
            </c15:filteredBarSeries>
          </c:ext>
        </c:extLst>
      </c:barChart>
      <c:catAx>
        <c:axId val="1146304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6302944"/>
        <c:crosses val="autoZero"/>
        <c:auto val="1"/>
        <c:lblAlgn val="ctr"/>
        <c:lblOffset val="100"/>
        <c:noMultiLvlLbl val="0"/>
      </c:catAx>
      <c:valAx>
        <c:axId val="11463029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46304624"/>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'Exit Process'!$B$56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'Exit Process'!$C$57:$N$57</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'Exit Process'!$C$59:$N$59</c:f>
              <c:numCache>
                <c:formatCode>#,##0</c:formatCode>
                <c:ptCount val="12"/>
                <c:pt idx="0">
                  <c:v>4178</c:v>
                </c:pt>
                <c:pt idx="1">
                  <c:v>4022</c:v>
                </c:pt>
                <c:pt idx="2">
                  <c:v>3954</c:v>
                </c:pt>
                <c:pt idx="3">
                  <c:v>3799</c:v>
                </c:pt>
                <c:pt idx="4">
                  <c:v>3606</c:v>
                </c:pt>
                <c:pt idx="5">
                  <c:v>3450</c:v>
                </c:pt>
                <c:pt idx="6">
                  <c:v>3302</c:v>
                </c:pt>
                <c:pt idx="7">
                  <c:v>3137</c:v>
                </c:pt>
                <c:pt idx="8">
                  <c:v>3025</c:v>
                </c:pt>
                <c:pt idx="9">
                  <c:v>2859</c:v>
                </c:pt>
                <c:pt idx="10">
                  <c:v>2745</c:v>
                </c:pt>
                <c:pt idx="11">
                  <c:v>2629</c:v>
                </c:pt>
              </c:numCache>
            </c:numRef>
          </c:val>
          <c:extLst>
            <c:ext xmlns:c16="http://schemas.microsoft.com/office/drawing/2014/chart" uri="{C3380CC4-5D6E-409C-BE32-E72D297353CC}">
              <c16:uniqueId val="{00000000-F865-4C35-8891-E39AE0CED4FF}"/>
            </c:ext>
          </c:extLst>
        </c:ser>
        <c:dLbls>
          <c:showLegendKey val="0"/>
          <c:showVal val="0"/>
          <c:showCatName val="0"/>
          <c:showSerName val="0"/>
          <c:showPercent val="0"/>
          <c:showBubbleSize val="0"/>
        </c:dLbls>
        <c:gapWidth val="150"/>
        <c:axId val="2717568"/>
        <c:axId val="2724288"/>
      </c:barChart>
      <c:catAx>
        <c:axId val="2717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24288"/>
        <c:crosses val="autoZero"/>
        <c:auto val="1"/>
        <c:lblAlgn val="ctr"/>
        <c:lblOffset val="100"/>
        <c:noMultiLvlLbl val="0"/>
      </c:catAx>
      <c:valAx>
        <c:axId val="27242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175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90316024769227E-2"/>
          <c:y val="2.8808958880139981E-2"/>
          <c:w val="0.94232352664377228"/>
          <c:h val="0.78925606299212603"/>
        </c:manualLayout>
      </c:layout>
      <c:barChart>
        <c:barDir val="col"/>
        <c:grouping val="clustered"/>
        <c:varyColors val="0"/>
        <c:ser>
          <c:idx val="2"/>
          <c:order val="2"/>
          <c:tx>
            <c:strRef>
              <c:f>'Court Pack'!$B$19</c:f>
              <c:strCache>
                <c:ptCount val="1"/>
                <c:pt idx="0">
                  <c:v>2015-2016</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Pack'!$C$21:$N$21</c:f>
              <c:numCache>
                <c:formatCode>#,##0</c:formatCode>
                <c:ptCount val="12"/>
                <c:pt idx="0">
                  <c:v>3</c:v>
                </c:pt>
                <c:pt idx="1">
                  <c:v>7</c:v>
                </c:pt>
                <c:pt idx="2">
                  <c:v>8</c:v>
                </c:pt>
                <c:pt idx="3">
                  <c:v>6</c:v>
                </c:pt>
                <c:pt idx="4">
                  <c:v>4</c:v>
                </c:pt>
                <c:pt idx="5">
                  <c:v>7</c:v>
                </c:pt>
                <c:pt idx="6">
                  <c:v>2</c:v>
                </c:pt>
                <c:pt idx="7">
                  <c:v>4</c:v>
                </c:pt>
                <c:pt idx="8">
                  <c:v>3</c:v>
                </c:pt>
                <c:pt idx="9">
                  <c:v>3</c:v>
                </c:pt>
                <c:pt idx="10">
                  <c:v>6</c:v>
                </c:pt>
                <c:pt idx="11">
                  <c:v>3</c:v>
                </c:pt>
              </c:numCache>
            </c:numRef>
          </c:val>
          <c:extLst>
            <c:ext xmlns:c16="http://schemas.microsoft.com/office/drawing/2014/chart" uri="{C3380CC4-5D6E-409C-BE32-E72D297353CC}">
              <c16:uniqueId val="{00000000-269D-446B-826B-4A600DFDF751}"/>
            </c:ext>
          </c:extLst>
        </c:ser>
        <c:ser>
          <c:idx val="3"/>
          <c:order val="3"/>
          <c:tx>
            <c:strRef>
              <c:f>'Court Pack'!$B$14</c:f>
              <c:strCache>
                <c:ptCount val="1"/>
                <c:pt idx="0">
                  <c:v>2016-2017</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Pack'!$C$16:$N$16</c:f>
              <c:numCache>
                <c:formatCode>#,##0</c:formatCode>
                <c:ptCount val="12"/>
                <c:pt idx="0">
                  <c:v>3</c:v>
                </c:pt>
                <c:pt idx="1">
                  <c:v>3</c:v>
                </c:pt>
                <c:pt idx="2">
                  <c:v>2</c:v>
                </c:pt>
                <c:pt idx="3">
                  <c:v>5</c:v>
                </c:pt>
                <c:pt idx="4">
                  <c:v>2</c:v>
                </c:pt>
                <c:pt idx="5">
                  <c:v>1</c:v>
                </c:pt>
                <c:pt idx="6">
                  <c:v>3</c:v>
                </c:pt>
                <c:pt idx="7">
                  <c:v>3</c:v>
                </c:pt>
                <c:pt idx="8">
                  <c:v>0</c:v>
                </c:pt>
                <c:pt idx="9">
                  <c:v>3</c:v>
                </c:pt>
                <c:pt idx="10">
                  <c:v>1</c:v>
                </c:pt>
                <c:pt idx="11">
                  <c:v>1</c:v>
                </c:pt>
              </c:numCache>
            </c:numRef>
          </c:val>
          <c:extLst>
            <c:ext xmlns:c16="http://schemas.microsoft.com/office/drawing/2014/chart" uri="{C3380CC4-5D6E-409C-BE32-E72D297353CC}">
              <c16:uniqueId val="{00000001-269D-446B-826B-4A600DFDF751}"/>
            </c:ext>
          </c:extLst>
        </c:ser>
        <c:ser>
          <c:idx val="4"/>
          <c:order val="4"/>
          <c:tx>
            <c:strRef>
              <c:f>'Court Pack'!$B$9</c:f>
              <c:strCache>
                <c:ptCount val="1"/>
                <c:pt idx="0">
                  <c:v>2017-2018</c:v>
                </c:pt>
              </c:strCache>
            </c:strRef>
          </c:tx>
          <c:invertIfNegative val="0"/>
          <c:cat>
            <c:strRef>
              <c:f>'Court Pack'!$C$10:$N$10</c:f>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f>'Court Pack'!$C$11:$N$11</c:f>
              <c:numCache>
                <c:formatCode>#,##0</c:formatCode>
                <c:ptCount val="12"/>
                <c:pt idx="0">
                  <c:v>3</c:v>
                </c:pt>
                <c:pt idx="1">
                  <c:v>2</c:v>
                </c:pt>
                <c:pt idx="2">
                  <c:v>0</c:v>
                </c:pt>
                <c:pt idx="3">
                  <c:v>3</c:v>
                </c:pt>
                <c:pt idx="4">
                  <c:v>4</c:v>
                </c:pt>
                <c:pt idx="5">
                  <c:v>5</c:v>
                </c:pt>
                <c:pt idx="6">
                  <c:v>5</c:v>
                </c:pt>
                <c:pt idx="7">
                  <c:v>4</c:v>
                </c:pt>
                <c:pt idx="8">
                  <c:v>0</c:v>
                </c:pt>
                <c:pt idx="9">
                  <c:v>1</c:v>
                </c:pt>
                <c:pt idx="10">
                  <c:v>3</c:v>
                </c:pt>
                <c:pt idx="11">
                  <c:v>0</c:v>
                </c:pt>
              </c:numCache>
            </c:numRef>
          </c:val>
          <c:extLst>
            <c:ext xmlns:c16="http://schemas.microsoft.com/office/drawing/2014/chart" uri="{C3380CC4-5D6E-409C-BE32-E72D297353CC}">
              <c16:uniqueId val="{00000002-269D-446B-826B-4A600DFDF751}"/>
            </c:ext>
          </c:extLst>
        </c:ser>
        <c:dLbls>
          <c:showLegendKey val="0"/>
          <c:showVal val="0"/>
          <c:showCatName val="0"/>
          <c:showSerName val="0"/>
          <c:showPercent val="0"/>
          <c:showBubbleSize val="0"/>
        </c:dLbls>
        <c:gapWidth val="150"/>
        <c:axId val="1151270192"/>
        <c:axId val="1151276352"/>
        <c:extLst>
          <c:ext xmlns:c15="http://schemas.microsoft.com/office/drawing/2012/chart" uri="{02D57815-91ED-43cb-92C2-25804820EDAC}">
            <c15:filteredBarSeries>
              <c15:ser>
                <c:idx val="1"/>
                <c:order val="0"/>
                <c:tx>
                  <c:strRef>
                    <c:extLst>
                      <c:ext uri="{02D57815-91ED-43cb-92C2-25804820EDAC}">
                        <c15:formulaRef>
                          <c15:sqref>'Court Pack'!$B$29</c15:sqref>
                        </c15:formulaRef>
                      </c:ext>
                    </c:extLst>
                    <c:strCache>
                      <c:ptCount val="1"/>
                      <c:pt idx="0">
                        <c:v>2013-2014</c:v>
                      </c:pt>
                    </c:strCache>
                  </c:strRef>
                </c:tx>
                <c:spPr>
                  <a:solidFill>
                    <a:schemeClr val="accent6">
                      <a:lumMod val="75000"/>
                    </a:schemeClr>
                  </a:solidFill>
                </c:spPr>
                <c:invertIfNegative val="0"/>
                <c:cat>
                  <c:strRef>
                    <c:extLst>
                      <c:ext uri="{02D57815-91ED-43cb-92C2-25804820EDAC}">
                        <c15:formulaRef>
                          <c15:sqref>'Court Pack'!$C$10:$N$10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c:ext uri="{02D57815-91ED-43cb-92C2-25804820EDAC}">
                        <c15:formulaRef>
                          <c15:sqref>'Court Pack'!$C$31:$N$31</c15:sqref>
                        </c15:formulaRef>
                      </c:ext>
                    </c:extLst>
                    <c:numCache>
                      <c:formatCode>#,##0</c:formatCode>
                      <c:ptCount val="12"/>
                      <c:pt idx="0">
                        <c:v>0</c:v>
                      </c:pt>
                      <c:pt idx="1">
                        <c:v>0</c:v>
                      </c:pt>
                      <c:pt idx="2">
                        <c:v>0</c:v>
                      </c:pt>
                      <c:pt idx="3">
                        <c:v>0</c:v>
                      </c:pt>
                      <c:pt idx="4">
                        <c:v>0</c:v>
                      </c:pt>
                      <c:pt idx="5">
                        <c:v>0</c:v>
                      </c:pt>
                      <c:pt idx="6">
                        <c:v>0</c:v>
                      </c:pt>
                      <c:pt idx="7">
                        <c:v>3</c:v>
                      </c:pt>
                      <c:pt idx="8">
                        <c:v>2</c:v>
                      </c:pt>
                      <c:pt idx="9">
                        <c:v>4</c:v>
                      </c:pt>
                      <c:pt idx="10">
                        <c:v>8</c:v>
                      </c:pt>
                      <c:pt idx="11">
                        <c:v>3</c:v>
                      </c:pt>
                    </c:numCache>
                  </c:numRef>
                </c:val>
                <c:extLst>
                  <c:ext xmlns:c16="http://schemas.microsoft.com/office/drawing/2014/chart" uri="{C3380CC4-5D6E-409C-BE32-E72D297353CC}">
                    <c16:uniqueId val="{00000003-269D-446B-826B-4A600DFDF751}"/>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'Court Pack'!$C$10:$N$10</c15:sqref>
                        </c15:formulaRef>
                      </c:ext>
                    </c:extLst>
                    <c:strCache>
                      <c:ptCount val="12"/>
                      <c:pt idx="0">
                        <c:v>Aug</c:v>
                      </c:pt>
                      <c:pt idx="1">
                        <c:v>Sept</c:v>
                      </c:pt>
                      <c:pt idx="2">
                        <c:v>Oct</c:v>
                      </c:pt>
                      <c:pt idx="3">
                        <c:v>Nov</c:v>
                      </c:pt>
                      <c:pt idx="4">
                        <c:v>Dec</c:v>
                      </c:pt>
                      <c:pt idx="5">
                        <c:v>Jan</c:v>
                      </c:pt>
                      <c:pt idx="6">
                        <c:v>Feb</c:v>
                      </c:pt>
                      <c:pt idx="7">
                        <c:v>Mar</c:v>
                      </c:pt>
                      <c:pt idx="8">
                        <c:v>Apr</c:v>
                      </c:pt>
                      <c:pt idx="9">
                        <c:v>May</c:v>
                      </c:pt>
                      <c:pt idx="10">
                        <c:v>Jun</c:v>
                      </c:pt>
                      <c:pt idx="11">
                        <c:v>Jul</c:v>
                      </c:pt>
                    </c:strCache>
                  </c:strRef>
                </c:cat>
                <c:val>
                  <c:numRef>
                    <c:extLst xmlns:c15="http://schemas.microsoft.com/office/drawing/2012/chart">
                      <c:ext xmlns:c15="http://schemas.microsoft.com/office/drawing/2012/chart" uri="{02D57815-91ED-43cb-92C2-25804820EDAC}">
                        <c15:formulaRef>
                          <c15:sqref>'Court Pack'!$C$26:$N$26</c15:sqref>
                        </c15:formulaRef>
                      </c:ext>
                    </c:extLst>
                    <c:numCache>
                      <c:formatCode>#,##0</c:formatCode>
                      <c:ptCount val="12"/>
                      <c:pt idx="0">
                        <c:v>10</c:v>
                      </c:pt>
                      <c:pt idx="1">
                        <c:v>10</c:v>
                      </c:pt>
                      <c:pt idx="2">
                        <c:v>20</c:v>
                      </c:pt>
                      <c:pt idx="3">
                        <c:v>11</c:v>
                      </c:pt>
                      <c:pt idx="4">
                        <c:v>10</c:v>
                      </c:pt>
                      <c:pt idx="5">
                        <c:v>12</c:v>
                      </c:pt>
                      <c:pt idx="6">
                        <c:v>5</c:v>
                      </c:pt>
                      <c:pt idx="7">
                        <c:v>5</c:v>
                      </c:pt>
                      <c:pt idx="8">
                        <c:v>7</c:v>
                      </c:pt>
                      <c:pt idx="9">
                        <c:v>5</c:v>
                      </c:pt>
                      <c:pt idx="10">
                        <c:v>4</c:v>
                      </c:pt>
                      <c:pt idx="11">
                        <c:v>10</c:v>
                      </c:pt>
                    </c:numCache>
                  </c:numRef>
                </c:val>
                <c:extLst xmlns:c15="http://schemas.microsoft.com/office/drawing/2012/chart">
                  <c:ext xmlns:c16="http://schemas.microsoft.com/office/drawing/2014/chart" uri="{C3380CC4-5D6E-409C-BE32-E72D297353CC}">
                    <c16:uniqueId val="{00000004-269D-446B-826B-4A600DFDF751}"/>
                  </c:ext>
                </c:extLst>
              </c15:ser>
            </c15:filteredBarSeries>
          </c:ext>
        </c:extLst>
      </c:barChart>
      <c:catAx>
        <c:axId val="11512701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6352"/>
        <c:crosses val="autoZero"/>
        <c:auto val="1"/>
        <c:lblAlgn val="ctr"/>
        <c:lblOffset val="100"/>
        <c:noMultiLvlLbl val="0"/>
      </c:catAx>
      <c:valAx>
        <c:axId val="11512763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127019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61</xdr:row>
      <xdr:rowOff>0</xdr:rowOff>
    </xdr:from>
    <xdr:to>
      <xdr:col>14</xdr:col>
      <xdr:colOff>95250</xdr:colOff>
      <xdr:row>84</xdr:row>
      <xdr:rowOff>38100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33</xdr:row>
      <xdr:rowOff>142875</xdr:rowOff>
    </xdr:from>
    <xdr:to>
      <xdr:col>14</xdr:col>
      <xdr:colOff>38100</xdr:colOff>
      <xdr:row>53</xdr:row>
      <xdr:rowOff>57150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workbookViewId="0"/>
  </sheetViews>
  <sheetFormatPr defaultColWidth="0" defaultRowHeight="12.75" zeroHeight="1" x14ac:dyDescent="0.35"/>
  <cols>
    <col min="1" max="1" width="40.1328125" style="2" customWidth="1"/>
    <col min="2" max="2" width="8.1328125" style="2" customWidth="1"/>
    <col min="3" max="3" width="16.86328125" style="9" customWidth="1"/>
    <col min="4" max="4" width="12" style="9" customWidth="1"/>
    <col min="5" max="5" width="9.86328125" style="9" customWidth="1"/>
    <col min="6" max="6" width="9.1328125" style="2" customWidth="1"/>
    <col min="7" max="16384" width="9.1328125" style="2" hidden="1"/>
  </cols>
  <sheetData>
    <row r="1" spans="1:6" ht="15" x14ac:dyDescent="0.4">
      <c r="A1" s="13" t="s">
        <v>86</v>
      </c>
      <c r="B1" s="1"/>
    </row>
    <row r="2" spans="1:6" ht="7.5" customHeight="1" x14ac:dyDescent="0.35">
      <c r="A2" s="11"/>
    </row>
    <row r="3" spans="1:6" ht="13.15" x14ac:dyDescent="0.4">
      <c r="A3" s="1" t="s">
        <v>0</v>
      </c>
      <c r="C3" s="32" t="s">
        <v>1</v>
      </c>
      <c r="D3" s="32" t="s">
        <v>2</v>
      </c>
      <c r="E3" s="32" t="s">
        <v>3</v>
      </c>
      <c r="F3" s="3"/>
    </row>
    <row r="4" spans="1:6" ht="28.5" customHeight="1" x14ac:dyDescent="0.45">
      <c r="A4" s="45" t="s">
        <v>26</v>
      </c>
      <c r="B4" s="46"/>
      <c r="C4" s="58">
        <v>69556</v>
      </c>
      <c r="D4" s="58">
        <v>69101</v>
      </c>
      <c r="E4" s="28">
        <f>C4-D4</f>
        <v>455</v>
      </c>
      <c r="F4" s="6"/>
    </row>
    <row r="5" spans="1:6" ht="10.5" customHeight="1" x14ac:dyDescent="0.4">
      <c r="A5" s="4"/>
      <c r="C5" s="29"/>
      <c r="D5" s="29"/>
      <c r="E5" s="5"/>
    </row>
    <row r="6" spans="1:6" ht="30" customHeight="1" x14ac:dyDescent="0.45">
      <c r="A6" s="45" t="s">
        <v>4</v>
      </c>
      <c r="B6" s="46"/>
      <c r="C6" s="29">
        <f>SUM(C9:C10)</f>
        <v>28335</v>
      </c>
      <c r="D6" s="29">
        <f>SUM(D9:D10)</f>
        <v>28128</v>
      </c>
      <c r="E6" s="5">
        <f>C6-D6</f>
        <v>207</v>
      </c>
    </row>
    <row r="7" spans="1:6" ht="13.15" x14ac:dyDescent="0.4">
      <c r="A7" s="4"/>
      <c r="C7" s="29"/>
      <c r="D7" s="29"/>
      <c r="E7" s="5"/>
    </row>
    <row r="8" spans="1:6" ht="13.15" x14ac:dyDescent="0.4">
      <c r="A8" s="7" t="s">
        <v>5</v>
      </c>
      <c r="B8" s="12">
        <f>C6</f>
        <v>28335</v>
      </c>
      <c r="C8" s="12"/>
      <c r="D8" s="29"/>
      <c r="E8" s="5"/>
    </row>
    <row r="9" spans="1:6" ht="13.15" x14ac:dyDescent="0.4">
      <c r="A9" s="54" t="s">
        <v>6</v>
      </c>
      <c r="B9" s="8"/>
      <c r="C9" s="12">
        <v>22922</v>
      </c>
      <c r="D9" s="12">
        <v>22756</v>
      </c>
      <c r="E9" s="5">
        <f t="shared" ref="E9:E30" si="0">C9-D9</f>
        <v>166</v>
      </c>
    </row>
    <row r="10" spans="1:6" ht="27.75" customHeight="1" x14ac:dyDescent="0.4">
      <c r="A10" s="54" t="s">
        <v>25</v>
      </c>
      <c r="B10" s="8"/>
      <c r="C10" s="12">
        <v>5413</v>
      </c>
      <c r="D10" s="12">
        <v>5372</v>
      </c>
      <c r="E10" s="5">
        <f t="shared" si="0"/>
        <v>41</v>
      </c>
    </row>
    <row r="11" spans="1:6" ht="52.5" customHeight="1" x14ac:dyDescent="0.45">
      <c r="A11" s="45" t="s">
        <v>7</v>
      </c>
      <c r="B11" s="46"/>
      <c r="C11" s="29">
        <f>SUM(C14:C17)</f>
        <v>1152</v>
      </c>
      <c r="D11" s="29">
        <f>SUM(D14:D17)</f>
        <v>1150</v>
      </c>
      <c r="E11" s="5">
        <f t="shared" si="0"/>
        <v>2</v>
      </c>
    </row>
    <row r="12" spans="1:6" ht="12.75" customHeight="1" x14ac:dyDescent="0.4">
      <c r="A12" s="4"/>
      <c r="C12" s="29"/>
      <c r="D12" s="29"/>
      <c r="E12" s="5"/>
    </row>
    <row r="13" spans="1:6" ht="13.15" x14ac:dyDescent="0.4">
      <c r="A13" s="7" t="s">
        <v>5</v>
      </c>
      <c r="B13" s="12">
        <f>C11</f>
        <v>1152</v>
      </c>
      <c r="C13" s="12"/>
      <c r="D13" s="29"/>
      <c r="E13" s="5"/>
    </row>
    <row r="14" spans="1:6" ht="25.9" x14ac:dyDescent="0.4">
      <c r="A14" s="54" t="s">
        <v>8</v>
      </c>
      <c r="B14" s="8"/>
      <c r="C14" s="12">
        <v>3</v>
      </c>
      <c r="D14" s="12">
        <v>3</v>
      </c>
      <c r="E14" s="5">
        <f t="shared" si="0"/>
        <v>0</v>
      </c>
    </row>
    <row r="15" spans="1:6" ht="14.25" customHeight="1" x14ac:dyDescent="0.4">
      <c r="A15" s="54" t="s">
        <v>9</v>
      </c>
      <c r="B15" s="8"/>
      <c r="C15" s="12">
        <v>496</v>
      </c>
      <c r="D15" s="12">
        <v>495</v>
      </c>
      <c r="E15" s="5">
        <f t="shared" si="0"/>
        <v>1</v>
      </c>
    </row>
    <row r="16" spans="1:6" ht="25.9" x14ac:dyDescent="0.4">
      <c r="A16" s="54" t="s">
        <v>10</v>
      </c>
      <c r="B16" s="8"/>
      <c r="C16" s="12">
        <v>406</v>
      </c>
      <c r="D16" s="12">
        <v>406</v>
      </c>
      <c r="E16" s="5">
        <f t="shared" si="0"/>
        <v>0</v>
      </c>
    </row>
    <row r="17" spans="1:5" ht="25.9" x14ac:dyDescent="0.4">
      <c r="A17" s="54" t="s">
        <v>11</v>
      </c>
      <c r="B17" s="8"/>
      <c r="C17" s="12">
        <v>247</v>
      </c>
      <c r="D17" s="12">
        <v>246</v>
      </c>
      <c r="E17" s="5">
        <f t="shared" si="0"/>
        <v>1</v>
      </c>
    </row>
    <row r="18" spans="1:5" ht="39" customHeight="1" x14ac:dyDescent="0.45">
      <c r="A18" s="45" t="s">
        <v>12</v>
      </c>
      <c r="B18" s="46"/>
      <c r="C18" s="58">
        <v>3637</v>
      </c>
      <c r="D18" s="58">
        <v>3613</v>
      </c>
      <c r="E18" s="5">
        <f t="shared" si="0"/>
        <v>24</v>
      </c>
    </row>
    <row r="19" spans="1:5" ht="42.75" customHeight="1" x14ac:dyDescent="0.45">
      <c r="A19" s="47" t="s">
        <v>27</v>
      </c>
      <c r="B19" s="46"/>
      <c r="C19" s="29">
        <f>SUM(C22:C36)</f>
        <v>32125</v>
      </c>
      <c r="D19" s="29">
        <f>SUM($D$22:$D$36)</f>
        <v>31954</v>
      </c>
      <c r="E19" s="5">
        <f t="shared" si="0"/>
        <v>171</v>
      </c>
    </row>
    <row r="20" spans="1:5" ht="7.5" customHeight="1" x14ac:dyDescent="0.4">
      <c r="A20" s="10"/>
      <c r="C20" s="29"/>
      <c r="D20" s="29"/>
      <c r="E20" s="5"/>
    </row>
    <row r="21" spans="1:5" ht="13.15" x14ac:dyDescent="0.4">
      <c r="A21" s="7" t="s">
        <v>5</v>
      </c>
      <c r="B21" s="12">
        <f>C19</f>
        <v>32125</v>
      </c>
      <c r="C21" s="12"/>
      <c r="D21" s="29"/>
      <c r="E21" s="5"/>
    </row>
    <row r="22" spans="1:5" ht="12.75" customHeight="1" x14ac:dyDescent="0.4">
      <c r="A22" s="54" t="s">
        <v>13</v>
      </c>
      <c r="B22" s="8"/>
      <c r="C22" s="12">
        <v>5425</v>
      </c>
      <c r="D22" s="12">
        <v>5419</v>
      </c>
      <c r="E22" s="5">
        <f t="shared" si="0"/>
        <v>6</v>
      </c>
    </row>
    <row r="23" spans="1:5" ht="13.15" x14ac:dyDescent="0.4">
      <c r="A23" s="54" t="s">
        <v>14</v>
      </c>
      <c r="B23" s="8"/>
      <c r="C23" s="12">
        <v>23</v>
      </c>
      <c r="D23" s="12">
        <v>23</v>
      </c>
      <c r="E23" s="5">
        <f t="shared" si="0"/>
        <v>0</v>
      </c>
    </row>
    <row r="24" spans="1:5" ht="13.15" x14ac:dyDescent="0.4">
      <c r="A24" s="54" t="s">
        <v>87</v>
      </c>
      <c r="B24" s="8"/>
      <c r="C24" s="12">
        <v>100</v>
      </c>
      <c r="D24" s="12">
        <v>99</v>
      </c>
      <c r="E24" s="5">
        <f t="shared" si="0"/>
        <v>1</v>
      </c>
    </row>
    <row r="25" spans="1:5" ht="12.75" customHeight="1" x14ac:dyDescent="0.4">
      <c r="A25" s="54" t="s">
        <v>15</v>
      </c>
      <c r="B25" s="8"/>
      <c r="C25" s="12">
        <v>156</v>
      </c>
      <c r="D25" s="12">
        <v>156</v>
      </c>
      <c r="E25" s="5">
        <f t="shared" si="0"/>
        <v>0</v>
      </c>
    </row>
    <row r="26" spans="1:5" ht="13.15" x14ac:dyDescent="0.4">
      <c r="A26" s="54" t="s">
        <v>16</v>
      </c>
      <c r="B26" s="8"/>
      <c r="C26" s="12">
        <v>968</v>
      </c>
      <c r="D26" s="12">
        <v>965</v>
      </c>
      <c r="E26" s="5">
        <f t="shared" si="0"/>
        <v>3</v>
      </c>
    </row>
    <row r="27" spans="1:5" ht="13.15" x14ac:dyDescent="0.4">
      <c r="A27" s="54" t="s">
        <v>17</v>
      </c>
      <c r="B27" s="8"/>
      <c r="C27" s="12">
        <v>2484</v>
      </c>
      <c r="D27" s="12">
        <v>2471</v>
      </c>
      <c r="E27" s="5">
        <f t="shared" si="0"/>
        <v>13</v>
      </c>
    </row>
    <row r="28" spans="1:5" ht="13.15" x14ac:dyDescent="0.4">
      <c r="A28" s="54" t="s">
        <v>18</v>
      </c>
      <c r="B28" s="8"/>
      <c r="C28" s="12">
        <v>92</v>
      </c>
      <c r="D28" s="12">
        <v>92</v>
      </c>
      <c r="E28" s="5">
        <f t="shared" si="0"/>
        <v>0</v>
      </c>
    </row>
    <row r="29" spans="1:5" ht="13.15" x14ac:dyDescent="0.4">
      <c r="A29" s="54" t="s">
        <v>19</v>
      </c>
      <c r="B29" s="8"/>
      <c r="C29" s="12">
        <v>12</v>
      </c>
      <c r="D29" s="12">
        <v>12</v>
      </c>
      <c r="E29" s="5">
        <f t="shared" si="0"/>
        <v>0</v>
      </c>
    </row>
    <row r="30" spans="1:5" ht="13.15" x14ac:dyDescent="0.4">
      <c r="A30" s="55" t="s">
        <v>20</v>
      </c>
      <c r="B30" s="8"/>
      <c r="C30" s="12">
        <v>13729</v>
      </c>
      <c r="D30" s="12">
        <v>13639</v>
      </c>
      <c r="E30" s="5">
        <f t="shared" si="0"/>
        <v>90</v>
      </c>
    </row>
    <row r="31" spans="1:5" ht="13.15" x14ac:dyDescent="0.4">
      <c r="A31" s="54" t="s">
        <v>21</v>
      </c>
      <c r="B31" s="8"/>
      <c r="C31" s="12">
        <v>8896</v>
      </c>
      <c r="D31" s="12">
        <v>8838</v>
      </c>
      <c r="E31" s="5">
        <f t="shared" ref="E31:E36" si="1">C31-D31</f>
        <v>58</v>
      </c>
    </row>
    <row r="32" spans="1:5" ht="13.15" x14ac:dyDescent="0.4">
      <c r="A32" s="54" t="s">
        <v>24</v>
      </c>
      <c r="B32" s="8"/>
      <c r="C32" s="12">
        <v>99</v>
      </c>
      <c r="D32" s="12">
        <v>99</v>
      </c>
      <c r="E32" s="5">
        <f t="shared" si="1"/>
        <v>0</v>
      </c>
    </row>
    <row r="33" spans="1:6" ht="25.9" x14ac:dyDescent="0.4">
      <c r="A33" s="54" t="s">
        <v>74</v>
      </c>
      <c r="B33" s="8"/>
      <c r="C33" s="12">
        <v>22</v>
      </c>
      <c r="D33" s="12">
        <v>22</v>
      </c>
      <c r="E33" s="5">
        <f t="shared" si="1"/>
        <v>0</v>
      </c>
    </row>
    <row r="34" spans="1:6" ht="13.15" x14ac:dyDescent="0.4">
      <c r="A34" s="54" t="s">
        <v>76</v>
      </c>
      <c r="B34" s="8"/>
      <c r="C34" s="12">
        <v>104</v>
      </c>
      <c r="D34" s="12">
        <v>104</v>
      </c>
      <c r="E34" s="5">
        <f t="shared" si="1"/>
        <v>0</v>
      </c>
    </row>
    <row r="35" spans="1:6" ht="25.9" x14ac:dyDescent="0.4">
      <c r="A35" s="54" t="s">
        <v>77</v>
      </c>
      <c r="B35" s="8"/>
      <c r="C35" s="12">
        <v>14</v>
      </c>
      <c r="D35" s="12">
        <v>14</v>
      </c>
      <c r="E35" s="5">
        <f t="shared" si="1"/>
        <v>0</v>
      </c>
    </row>
    <row r="36" spans="1:6" ht="13.15" x14ac:dyDescent="0.4">
      <c r="A36" s="54" t="s">
        <v>82</v>
      </c>
      <c r="B36" s="8"/>
      <c r="C36" s="12">
        <v>1</v>
      </c>
      <c r="D36" s="12">
        <v>1</v>
      </c>
      <c r="E36" s="5">
        <f t="shared" si="1"/>
        <v>0</v>
      </c>
    </row>
    <row r="37" spans="1:6" ht="9" customHeight="1" x14ac:dyDescent="0.4">
      <c r="A37" s="56"/>
      <c r="C37" s="29"/>
      <c r="D37" s="29"/>
      <c r="E37" s="5"/>
    </row>
    <row r="38" spans="1:6" ht="13.15" x14ac:dyDescent="0.4">
      <c r="A38" s="57" t="s">
        <v>22</v>
      </c>
      <c r="C38" s="29">
        <f>C4-C6-C11-C18-C19</f>
        <v>4307</v>
      </c>
      <c r="D38" s="29">
        <f>D4-D6-D11-D18-D19</f>
        <v>4256</v>
      </c>
      <c r="E38" s="5">
        <f>C38-D38</f>
        <v>51</v>
      </c>
    </row>
    <row r="39" spans="1:6" x14ac:dyDescent="0.35">
      <c r="A39" s="57" t="s">
        <v>23</v>
      </c>
    </row>
    <row r="40" spans="1:6" ht="7.5" customHeight="1" x14ac:dyDescent="0.35"/>
    <row r="41" spans="1:6" ht="33" customHeight="1" x14ac:dyDescent="0.45">
      <c r="A41" s="48" t="s">
        <v>83</v>
      </c>
      <c r="B41" s="49"/>
      <c r="C41" s="49"/>
      <c r="D41" s="49"/>
      <c r="E41" s="49"/>
      <c r="F41" s="44"/>
    </row>
    <row r="42" spans="1:6" ht="33" customHeight="1" x14ac:dyDescent="0.45">
      <c r="A42" s="43"/>
      <c r="B42" s="44"/>
      <c r="C42" s="44"/>
      <c r="D42" s="44"/>
      <c r="E42" s="44"/>
      <c r="F42" s="44"/>
    </row>
    <row r="43" spans="1:6" x14ac:dyDescent="0.35">
      <c r="A43" s="42"/>
      <c r="B43" s="42"/>
      <c r="C43" s="42"/>
      <c r="D43" s="42"/>
      <c r="E43" s="42"/>
      <c r="F43" s="42"/>
    </row>
  </sheetData>
  <mergeCells count="8">
    <mergeCell ref="A43:F43"/>
    <mergeCell ref="A42:F42"/>
    <mergeCell ref="A4:B4"/>
    <mergeCell ref="A19:B19"/>
    <mergeCell ref="A18:B18"/>
    <mergeCell ref="A11:B11"/>
    <mergeCell ref="A6:B6"/>
    <mergeCell ref="A41:F41"/>
  </mergeCells>
  <pageMargins left="0.74803149606299213" right="0.74803149606299213" top="1.5354330708661419" bottom="0.98425196850393704" header="0.51181102362204722" footer="0.51181102362204722"/>
  <pageSetup paperSize="9" scale="80" orientation="portrait" r:id="rId1"/>
  <headerFooter differentOddEven="1" alignWithMargins="0">
    <oddFooter>&amp;LEL Disease MI&amp;C&amp;P&amp;R&amp;"Tahoma,Regular"&amp;10Company Confidential</oddFooter>
    <evenFooter>&amp;LEL Disease MI&amp;C&amp;P&amp;R&amp;"Tahoma,Regular"&amp;10Company Confidential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4"/>
  <sheetViews>
    <sheetView workbookViewId="0"/>
  </sheetViews>
  <sheetFormatPr defaultColWidth="0" defaultRowHeight="15" customHeight="1" zeroHeight="1" x14ac:dyDescent="0.45"/>
  <cols>
    <col min="1" max="1" width="2.86328125" style="14" customWidth="1"/>
    <col min="2" max="2" width="9"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28</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43</v>
      </c>
      <c r="C6" s="41">
        <v>416</v>
      </c>
      <c r="D6" s="41">
        <v>431</v>
      </c>
      <c r="E6" s="41">
        <v>516</v>
      </c>
      <c r="F6" s="41">
        <v>439</v>
      </c>
      <c r="G6" s="41">
        <v>301</v>
      </c>
      <c r="H6" s="41">
        <v>455</v>
      </c>
      <c r="I6" s="30"/>
      <c r="J6" s="30"/>
      <c r="K6" s="30"/>
      <c r="L6" s="30"/>
      <c r="M6" s="30"/>
      <c r="N6" s="30"/>
    </row>
    <row r="7" spans="2:16" ht="14.25" x14ac:dyDescent="0.45">
      <c r="B7" s="18" t="s">
        <v>44</v>
      </c>
      <c r="C7" s="30">
        <f>C6</f>
        <v>416</v>
      </c>
      <c r="D7" s="30">
        <f>IF(D6="","",D6+C7)</f>
        <v>847</v>
      </c>
      <c r="E7" s="30">
        <f t="shared" ref="E7" si="0">IF(E6="","",E6+D7)</f>
        <v>1363</v>
      </c>
      <c r="F7" s="30">
        <f t="shared" ref="F7" si="1">IF(F6="","",F6+E7)</f>
        <v>1802</v>
      </c>
      <c r="G7" s="30">
        <f t="shared" ref="G7" si="2">IF(G6="","",G6+F7)</f>
        <v>2103</v>
      </c>
      <c r="H7" s="30">
        <f t="shared" ref="H7" si="3">IF(H6="","",H6+G7)</f>
        <v>2558</v>
      </c>
      <c r="I7" s="30" t="str">
        <f t="shared" ref="I7" si="4">IF(I6="","",I6+H7)</f>
        <v/>
      </c>
      <c r="J7" s="30" t="str">
        <f t="shared" ref="J7" si="5">IF(J6="","",J6+I7)</f>
        <v/>
      </c>
      <c r="K7" s="30" t="str">
        <f t="shared" ref="K7" si="6">IF(K6="","",K6+J7)</f>
        <v/>
      </c>
      <c r="L7" s="30" t="str">
        <f t="shared" ref="L7" si="7">IF(L6="","",L6+K7)</f>
        <v/>
      </c>
      <c r="M7" s="30" t="str">
        <f t="shared" ref="M7" si="8">IF(M6="","",M6+L7)</f>
        <v/>
      </c>
      <c r="N7" s="30" t="str">
        <f t="shared" ref="N7" si="9">IF(N6="","",N6+M7)</f>
        <v/>
      </c>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43</v>
      </c>
      <c r="C11" s="41">
        <v>750</v>
      </c>
      <c r="D11" s="41">
        <v>708</v>
      </c>
      <c r="E11" s="41">
        <v>756</v>
      </c>
      <c r="F11" s="41">
        <v>690</v>
      </c>
      <c r="G11" s="41">
        <v>477</v>
      </c>
      <c r="H11" s="41">
        <v>716</v>
      </c>
      <c r="I11" s="41">
        <v>675</v>
      </c>
      <c r="J11" s="41">
        <v>686</v>
      </c>
      <c r="K11" s="41">
        <v>527</v>
      </c>
      <c r="L11" s="41">
        <v>491</v>
      </c>
      <c r="M11" s="41">
        <v>518</v>
      </c>
      <c r="N11" s="41">
        <v>479</v>
      </c>
    </row>
    <row r="12" spans="2:16" ht="14.25" x14ac:dyDescent="0.45">
      <c r="B12" s="18" t="s">
        <v>44</v>
      </c>
      <c r="C12" s="30">
        <f>C11</f>
        <v>750</v>
      </c>
      <c r="D12" s="30">
        <f>IF(D11="","",D11+C12)</f>
        <v>1458</v>
      </c>
      <c r="E12" s="30">
        <f t="shared" ref="E12:N12" si="10">IF(E11="","",E11+D12)</f>
        <v>2214</v>
      </c>
      <c r="F12" s="30">
        <f t="shared" si="10"/>
        <v>2904</v>
      </c>
      <c r="G12" s="30">
        <f t="shared" si="10"/>
        <v>3381</v>
      </c>
      <c r="H12" s="30">
        <f t="shared" si="10"/>
        <v>4097</v>
      </c>
      <c r="I12" s="30">
        <f t="shared" si="10"/>
        <v>4772</v>
      </c>
      <c r="J12" s="30">
        <f t="shared" si="10"/>
        <v>5458</v>
      </c>
      <c r="K12" s="30">
        <f t="shared" si="10"/>
        <v>5985</v>
      </c>
      <c r="L12" s="30">
        <f t="shared" si="10"/>
        <v>6476</v>
      </c>
      <c r="M12" s="30">
        <f t="shared" si="10"/>
        <v>6994</v>
      </c>
      <c r="N12" s="30">
        <f t="shared" si="10"/>
        <v>7473</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43</v>
      </c>
      <c r="C16" s="30">
        <v>888</v>
      </c>
      <c r="D16" s="30">
        <v>847</v>
      </c>
      <c r="E16" s="30">
        <v>815</v>
      </c>
      <c r="F16" s="30">
        <v>861</v>
      </c>
      <c r="G16" s="30">
        <v>614</v>
      </c>
      <c r="H16" s="30">
        <v>843</v>
      </c>
      <c r="I16" s="30">
        <v>855</v>
      </c>
      <c r="J16" s="30">
        <v>942</v>
      </c>
      <c r="K16" s="30">
        <v>700</v>
      </c>
      <c r="L16" s="30">
        <v>800</v>
      </c>
      <c r="M16" s="30">
        <v>901</v>
      </c>
      <c r="N16" s="30">
        <v>718</v>
      </c>
    </row>
    <row r="17" spans="2:16" ht="14.25" x14ac:dyDescent="0.45">
      <c r="B17" s="18" t="s">
        <v>44</v>
      </c>
      <c r="C17" s="30">
        <f>C16</f>
        <v>888</v>
      </c>
      <c r="D17" s="30">
        <f t="shared" ref="D17" si="11">C17+D16</f>
        <v>1735</v>
      </c>
      <c r="E17" s="30">
        <f t="shared" ref="E17:N17" si="12">D17+E16</f>
        <v>2550</v>
      </c>
      <c r="F17" s="30">
        <f t="shared" si="12"/>
        <v>3411</v>
      </c>
      <c r="G17" s="30">
        <f t="shared" si="12"/>
        <v>4025</v>
      </c>
      <c r="H17" s="30">
        <f t="shared" si="12"/>
        <v>4868</v>
      </c>
      <c r="I17" s="30">
        <f t="shared" si="12"/>
        <v>5723</v>
      </c>
      <c r="J17" s="30">
        <f t="shared" si="12"/>
        <v>6665</v>
      </c>
      <c r="K17" s="30">
        <f t="shared" si="12"/>
        <v>7365</v>
      </c>
      <c r="L17" s="30">
        <f t="shared" si="12"/>
        <v>8165</v>
      </c>
      <c r="M17" s="30">
        <f t="shared" si="12"/>
        <v>9066</v>
      </c>
      <c r="N17" s="30">
        <f t="shared" si="12"/>
        <v>9784</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43</v>
      </c>
      <c r="C21" s="30">
        <v>1630</v>
      </c>
      <c r="D21" s="30">
        <v>1865</v>
      </c>
      <c r="E21" s="30">
        <v>1895</v>
      </c>
      <c r="F21" s="30">
        <v>1626</v>
      </c>
      <c r="G21" s="30">
        <v>1397</v>
      </c>
      <c r="H21" s="30">
        <v>1373</v>
      </c>
      <c r="I21" s="30">
        <v>1222</v>
      </c>
      <c r="J21" s="30">
        <v>1100</v>
      </c>
      <c r="K21" s="30">
        <v>981</v>
      </c>
      <c r="L21" s="30">
        <v>861</v>
      </c>
      <c r="M21" s="30">
        <v>1000</v>
      </c>
      <c r="N21" s="30">
        <v>823</v>
      </c>
    </row>
    <row r="22" spans="2:16" ht="14.25" x14ac:dyDescent="0.45">
      <c r="B22" s="18" t="s">
        <v>44</v>
      </c>
      <c r="C22" s="30">
        <f>C21</f>
        <v>1630</v>
      </c>
      <c r="D22" s="30">
        <f t="shared" ref="D22" si="13">C22+D21</f>
        <v>3495</v>
      </c>
      <c r="E22" s="30">
        <f t="shared" ref="E22" si="14">D22+E21</f>
        <v>5390</v>
      </c>
      <c r="F22" s="30">
        <f t="shared" ref="F22" si="15">E22+F21</f>
        <v>7016</v>
      </c>
      <c r="G22" s="30">
        <f t="shared" ref="G22:N22" si="16">F22+G21</f>
        <v>8413</v>
      </c>
      <c r="H22" s="30">
        <f t="shared" si="16"/>
        <v>9786</v>
      </c>
      <c r="I22" s="30">
        <f t="shared" si="16"/>
        <v>11008</v>
      </c>
      <c r="J22" s="30">
        <f t="shared" si="16"/>
        <v>12108</v>
      </c>
      <c r="K22" s="30">
        <f t="shared" si="16"/>
        <v>13089</v>
      </c>
      <c r="L22" s="30">
        <f t="shared" si="16"/>
        <v>13950</v>
      </c>
      <c r="M22" s="30">
        <f t="shared" si="16"/>
        <v>14950</v>
      </c>
      <c r="N22" s="30">
        <f t="shared" si="16"/>
        <v>15773</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43</v>
      </c>
      <c r="C26" s="30">
        <v>1304</v>
      </c>
      <c r="D26" s="30">
        <v>1609</v>
      </c>
      <c r="E26" s="30">
        <v>1588</v>
      </c>
      <c r="F26" s="30">
        <v>1518</v>
      </c>
      <c r="G26" s="30">
        <v>1311</v>
      </c>
      <c r="H26" s="30">
        <v>1813</v>
      </c>
      <c r="I26" s="30">
        <v>2368</v>
      </c>
      <c r="J26" s="30">
        <v>2655</v>
      </c>
      <c r="K26" s="30">
        <v>2257</v>
      </c>
      <c r="L26" s="30">
        <v>1850</v>
      </c>
      <c r="M26" s="30">
        <v>1975</v>
      </c>
      <c r="N26" s="30">
        <v>1782</v>
      </c>
    </row>
    <row r="27" spans="2:16" ht="14.25" x14ac:dyDescent="0.45">
      <c r="B27" s="18" t="s">
        <v>44</v>
      </c>
      <c r="C27" s="30">
        <f>C26</f>
        <v>1304</v>
      </c>
      <c r="D27" s="30">
        <f t="shared" ref="D27:N27" si="17">C27+D26</f>
        <v>2913</v>
      </c>
      <c r="E27" s="30">
        <f t="shared" si="17"/>
        <v>4501</v>
      </c>
      <c r="F27" s="30">
        <f t="shared" si="17"/>
        <v>6019</v>
      </c>
      <c r="G27" s="30">
        <f t="shared" si="17"/>
        <v>7330</v>
      </c>
      <c r="H27" s="30">
        <f t="shared" si="17"/>
        <v>9143</v>
      </c>
      <c r="I27" s="30">
        <f t="shared" si="17"/>
        <v>11511</v>
      </c>
      <c r="J27" s="30">
        <f t="shared" si="17"/>
        <v>14166</v>
      </c>
      <c r="K27" s="30">
        <f t="shared" si="17"/>
        <v>16423</v>
      </c>
      <c r="L27" s="30">
        <f t="shared" si="17"/>
        <v>18273</v>
      </c>
      <c r="M27" s="30">
        <f t="shared" si="17"/>
        <v>20248</v>
      </c>
      <c r="N27" s="30">
        <f t="shared" si="17"/>
        <v>22030</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43</v>
      </c>
      <c r="C31" s="30">
        <v>167</v>
      </c>
      <c r="D31" s="30">
        <v>334</v>
      </c>
      <c r="E31" s="30">
        <v>621</v>
      </c>
      <c r="F31" s="30">
        <v>815</v>
      </c>
      <c r="G31" s="30">
        <v>725</v>
      </c>
      <c r="H31" s="30">
        <v>1072</v>
      </c>
      <c r="I31" s="30">
        <v>1001</v>
      </c>
      <c r="J31" s="30">
        <v>1254</v>
      </c>
      <c r="K31" s="30">
        <v>1390</v>
      </c>
      <c r="L31" s="30">
        <v>1360</v>
      </c>
      <c r="M31" s="30">
        <v>1354</v>
      </c>
      <c r="N31" s="30">
        <v>1728</v>
      </c>
    </row>
    <row r="32" spans="2:16" ht="14.25" x14ac:dyDescent="0.45">
      <c r="B32" s="18" t="s">
        <v>44</v>
      </c>
      <c r="C32" s="30">
        <f>C31</f>
        <v>167</v>
      </c>
      <c r="D32" s="30">
        <f t="shared" ref="D32:N32" si="18">C32+D31</f>
        <v>501</v>
      </c>
      <c r="E32" s="30">
        <f t="shared" si="18"/>
        <v>1122</v>
      </c>
      <c r="F32" s="30">
        <f t="shared" si="18"/>
        <v>1937</v>
      </c>
      <c r="G32" s="30">
        <f t="shared" si="18"/>
        <v>2662</v>
      </c>
      <c r="H32" s="30">
        <f t="shared" si="18"/>
        <v>3734</v>
      </c>
      <c r="I32" s="30">
        <f t="shared" si="18"/>
        <v>4735</v>
      </c>
      <c r="J32" s="30">
        <f t="shared" si="18"/>
        <v>5989</v>
      </c>
      <c r="K32" s="30">
        <f t="shared" si="18"/>
        <v>7379</v>
      </c>
      <c r="L32" s="30">
        <f t="shared" si="18"/>
        <v>8739</v>
      </c>
      <c r="M32" s="30">
        <f t="shared" si="18"/>
        <v>10093</v>
      </c>
      <c r="N32" s="30">
        <f t="shared" si="18"/>
        <v>11821</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7" t="s">
        <v>45</v>
      </c>
      <c r="C56" s="35"/>
      <c r="D56" s="35"/>
      <c r="E56" s="35"/>
      <c r="F56" s="35"/>
      <c r="G56" s="35"/>
      <c r="H56" s="35"/>
      <c r="I56" s="35"/>
      <c r="J56" s="35"/>
      <c r="K56" s="35"/>
      <c r="L56" s="35"/>
      <c r="M56" s="35"/>
      <c r="N56" s="35"/>
    </row>
    <row r="57" spans="2:16" ht="14.25" x14ac:dyDescent="0.45">
      <c r="B57" s="18" t="s">
        <v>30</v>
      </c>
      <c r="C57" s="36" t="s">
        <v>37</v>
      </c>
      <c r="D57" s="36" t="s">
        <v>38</v>
      </c>
      <c r="E57" s="36" t="s">
        <v>39</v>
      </c>
      <c r="F57" s="36" t="s">
        <v>40</v>
      </c>
      <c r="G57" s="36" t="s">
        <v>41</v>
      </c>
      <c r="H57" s="36" t="s">
        <v>42</v>
      </c>
      <c r="I57" s="36" t="s">
        <v>31</v>
      </c>
      <c r="J57" s="36" t="s">
        <v>85</v>
      </c>
      <c r="K57" s="36" t="s">
        <v>33</v>
      </c>
      <c r="L57" s="36" t="s">
        <v>34</v>
      </c>
      <c r="M57" s="36" t="s">
        <v>35</v>
      </c>
      <c r="N57" s="36" t="s">
        <v>36</v>
      </c>
    </row>
    <row r="58" spans="2:16" ht="14.25" x14ac:dyDescent="0.45">
      <c r="B58" s="18" t="s">
        <v>43</v>
      </c>
      <c r="C58" s="31">
        <f>I11</f>
        <v>675</v>
      </c>
      <c r="D58" s="31">
        <f t="shared" ref="D58:H58" si="19">J11</f>
        <v>686</v>
      </c>
      <c r="E58" s="31">
        <f t="shared" si="19"/>
        <v>527</v>
      </c>
      <c r="F58" s="31">
        <f t="shared" si="19"/>
        <v>491</v>
      </c>
      <c r="G58" s="31">
        <f t="shared" si="19"/>
        <v>518</v>
      </c>
      <c r="H58" s="31">
        <f t="shared" si="19"/>
        <v>479</v>
      </c>
      <c r="I58" s="31">
        <f>C6</f>
        <v>416</v>
      </c>
      <c r="J58" s="31">
        <f t="shared" ref="J58:N58" si="20">D6</f>
        <v>431</v>
      </c>
      <c r="K58" s="31">
        <f t="shared" si="20"/>
        <v>516</v>
      </c>
      <c r="L58" s="31">
        <f t="shared" si="20"/>
        <v>439</v>
      </c>
      <c r="M58" s="31">
        <f t="shared" si="20"/>
        <v>301</v>
      </c>
      <c r="N58" s="31">
        <f>H6</f>
        <v>455</v>
      </c>
    </row>
    <row r="59" spans="2:16" ht="30" customHeight="1" x14ac:dyDescent="0.45">
      <c r="B59" s="20" t="s">
        <v>46</v>
      </c>
      <c r="C59" s="30">
        <f>SUM($J$16:$N$16,$C$11:$I$11)</f>
        <v>8833</v>
      </c>
      <c r="D59" s="30">
        <f>SUM($K$16:$N$16,$C$11:$J$11)</f>
        <v>8577</v>
      </c>
      <c r="E59" s="30">
        <f>SUM($L$16:$N$16,$C$11:$K$11)</f>
        <v>8404</v>
      </c>
      <c r="F59" s="30">
        <f>SUM($M$16:$N$16,$C$11:$L$11)</f>
        <v>8095</v>
      </c>
      <c r="G59" s="30">
        <f>SUM($N$16,$C$11:$M$11)</f>
        <v>7712</v>
      </c>
      <c r="H59" s="30">
        <f>SUM($C$11:$N$11)</f>
        <v>7473</v>
      </c>
      <c r="I59" s="30">
        <f>SUM($D$11:$N$11,C6)</f>
        <v>7139</v>
      </c>
      <c r="J59" s="30">
        <f>SUM($E$11:$N$11,C6:D6)</f>
        <v>6862</v>
      </c>
      <c r="K59" s="30">
        <f>SUM($F$11:$N$11,C6:E6)</f>
        <v>6622</v>
      </c>
      <c r="L59" s="30">
        <f>SUM($G$11:$N$11,C6:F6)</f>
        <v>6371</v>
      </c>
      <c r="M59" s="30">
        <f>SUM($H$11:$N$11,C6:G6)</f>
        <v>6195</v>
      </c>
      <c r="N59" s="30">
        <f>SUM($I$11:$N$11,C6:H6)</f>
        <v>5934</v>
      </c>
      <c r="O59" s="34"/>
      <c r="P59" s="16"/>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14" ht="14.25" x14ac:dyDescent="0.45"/>
    <row r="82" spans="1:14" ht="14.25" x14ac:dyDescent="0.45"/>
    <row r="83" spans="1:14" ht="14.25" x14ac:dyDescent="0.45"/>
    <row r="84" spans="1:14" ht="14.25" x14ac:dyDescent="0.45"/>
    <row r="85" spans="1:14" ht="14.25" x14ac:dyDescent="0.45"/>
    <row r="86" spans="1:14" ht="14.25" x14ac:dyDescent="0.45">
      <c r="A86" s="17" t="s">
        <v>47</v>
      </c>
    </row>
    <row r="87" spans="1:14" ht="30" customHeight="1" x14ac:dyDescent="0.45">
      <c r="A87" s="14">
        <v>1</v>
      </c>
      <c r="B87" s="50" t="s">
        <v>48</v>
      </c>
      <c r="C87" s="51"/>
      <c r="D87" s="51"/>
      <c r="E87" s="51"/>
      <c r="F87" s="51"/>
      <c r="G87" s="51"/>
      <c r="H87" s="51"/>
      <c r="I87" s="51"/>
      <c r="J87" s="51"/>
      <c r="K87" s="51"/>
      <c r="L87" s="51"/>
      <c r="M87" s="51"/>
      <c r="N87" s="51"/>
    </row>
    <row r="88" spans="1:14" ht="14.25" x14ac:dyDescent="0.45">
      <c r="A88" s="14">
        <v>2</v>
      </c>
      <c r="B88" s="21" t="s">
        <v>49</v>
      </c>
    </row>
    <row r="89" spans="1:14" ht="14.25" x14ac:dyDescent="0.45"/>
    <row r="90" spans="1:14" ht="15" hidden="1" customHeight="1" x14ac:dyDescent="0.45"/>
    <row r="91" spans="1:14" ht="15" hidden="1" customHeight="1" x14ac:dyDescent="0.45"/>
    <row r="92" spans="1:14" ht="15" hidden="1" customHeight="1" x14ac:dyDescent="0.45"/>
    <row r="93" spans="1:14" ht="15" hidden="1" customHeight="1" x14ac:dyDescent="0.45"/>
    <row r="94" spans="1:14" ht="15" hidden="1" customHeight="1" x14ac:dyDescent="0.45"/>
    <row r="95" spans="1:14" ht="15" hidden="1" customHeight="1" x14ac:dyDescent="0.45"/>
    <row r="96" spans="1:14"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sheetData>
  <mergeCells count="1">
    <mergeCell ref="B87:N87"/>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9"/>
  <sheetViews>
    <sheetView workbookViewId="0"/>
  </sheetViews>
  <sheetFormatPr defaultColWidth="0" defaultRowHeight="15" customHeight="1" zeroHeight="1" x14ac:dyDescent="0.45"/>
  <cols>
    <col min="1" max="1" width="2.86328125" style="14" customWidth="1"/>
    <col min="2" max="2" width="9"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50</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43</v>
      </c>
      <c r="C6" s="30">
        <v>242</v>
      </c>
      <c r="D6" s="30">
        <v>192</v>
      </c>
      <c r="E6" s="30">
        <v>224</v>
      </c>
      <c r="F6" s="30">
        <v>249</v>
      </c>
      <c r="G6" s="30">
        <v>177</v>
      </c>
      <c r="H6" s="30">
        <v>207</v>
      </c>
      <c r="I6" s="30"/>
      <c r="J6" s="30"/>
      <c r="K6" s="30"/>
      <c r="L6" s="30"/>
      <c r="M6" s="30"/>
      <c r="N6" s="30"/>
    </row>
    <row r="7" spans="2:16" ht="14.25" x14ac:dyDescent="0.45">
      <c r="B7" s="18" t="s">
        <v>44</v>
      </c>
      <c r="C7" s="30">
        <f>C6</f>
        <v>242</v>
      </c>
      <c r="D7" s="30">
        <f>IF(D6="","",D6+C7)</f>
        <v>434</v>
      </c>
      <c r="E7" s="30">
        <f t="shared" ref="E7" si="0">IF(E6="","",E6+D7)</f>
        <v>658</v>
      </c>
      <c r="F7" s="30">
        <f t="shared" ref="F7" si="1">IF(F6="","",F6+E7)</f>
        <v>907</v>
      </c>
      <c r="G7" s="30">
        <f t="shared" ref="G7" si="2">IF(G6="","",G6+F7)</f>
        <v>1084</v>
      </c>
      <c r="H7" s="30">
        <f t="shared" ref="H7" si="3">IF(H6="","",H6+G7)</f>
        <v>1291</v>
      </c>
      <c r="I7" s="30" t="str">
        <f t="shared" ref="I7" si="4">IF(I6="","",I6+H7)</f>
        <v/>
      </c>
      <c r="J7" s="30" t="str">
        <f t="shared" ref="J7" si="5">IF(J6="","",J6+I7)</f>
        <v/>
      </c>
      <c r="K7" s="30" t="str">
        <f t="shared" ref="K7" si="6">IF(K6="","",K6+J7)</f>
        <v/>
      </c>
      <c r="L7" s="30" t="str">
        <f t="shared" ref="L7" si="7">IF(L6="","",L6+K7)</f>
        <v/>
      </c>
      <c r="M7" s="30" t="str">
        <f t="shared" ref="M7" si="8">IF(M6="","",M6+L7)</f>
        <v/>
      </c>
      <c r="N7" s="30" t="str">
        <f t="shared" ref="N7" si="9">IF(N6="","",N6+M7)</f>
        <v/>
      </c>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43</v>
      </c>
      <c r="C11" s="30">
        <v>367</v>
      </c>
      <c r="D11" s="30">
        <v>322</v>
      </c>
      <c r="E11" s="30">
        <v>334</v>
      </c>
      <c r="F11" s="30">
        <v>341</v>
      </c>
      <c r="G11" s="30">
        <v>276</v>
      </c>
      <c r="H11" s="30">
        <v>313</v>
      </c>
      <c r="I11" s="30">
        <v>231</v>
      </c>
      <c r="J11" s="30">
        <v>325</v>
      </c>
      <c r="K11" s="30">
        <v>313</v>
      </c>
      <c r="L11" s="30">
        <v>266</v>
      </c>
      <c r="M11" s="30">
        <v>257</v>
      </c>
      <c r="N11" s="30">
        <v>264</v>
      </c>
    </row>
    <row r="12" spans="2:16" ht="14.25" x14ac:dyDescent="0.45">
      <c r="B12" s="18" t="s">
        <v>44</v>
      </c>
      <c r="C12" s="30">
        <f>C11</f>
        <v>367</v>
      </c>
      <c r="D12" s="30">
        <f>IF(D11="","",D11+C12)</f>
        <v>689</v>
      </c>
      <c r="E12" s="30">
        <f t="shared" ref="E12:N12" si="10">IF(E11="","",E11+D12)</f>
        <v>1023</v>
      </c>
      <c r="F12" s="30">
        <f t="shared" si="10"/>
        <v>1364</v>
      </c>
      <c r="G12" s="30">
        <f t="shared" si="10"/>
        <v>1640</v>
      </c>
      <c r="H12" s="30">
        <f t="shared" si="10"/>
        <v>1953</v>
      </c>
      <c r="I12" s="30">
        <f t="shared" si="10"/>
        <v>2184</v>
      </c>
      <c r="J12" s="30">
        <f t="shared" si="10"/>
        <v>2509</v>
      </c>
      <c r="K12" s="30">
        <f t="shared" si="10"/>
        <v>2822</v>
      </c>
      <c r="L12" s="30">
        <f t="shared" si="10"/>
        <v>3088</v>
      </c>
      <c r="M12" s="30">
        <f t="shared" si="10"/>
        <v>3345</v>
      </c>
      <c r="N12" s="30">
        <f t="shared" si="10"/>
        <v>3609</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43</v>
      </c>
      <c r="C16" s="30">
        <v>431</v>
      </c>
      <c r="D16" s="30">
        <v>370</v>
      </c>
      <c r="E16" s="30">
        <v>359</v>
      </c>
      <c r="F16" s="30">
        <v>366</v>
      </c>
      <c r="G16" s="30">
        <v>312</v>
      </c>
      <c r="H16" s="30">
        <v>328</v>
      </c>
      <c r="I16" s="30">
        <v>227</v>
      </c>
      <c r="J16" s="30">
        <v>429</v>
      </c>
      <c r="K16" s="30">
        <v>271</v>
      </c>
      <c r="L16" s="30">
        <v>382</v>
      </c>
      <c r="M16" s="30">
        <v>348</v>
      </c>
      <c r="N16" s="30">
        <v>348</v>
      </c>
    </row>
    <row r="17" spans="2:16" ht="14.25" x14ac:dyDescent="0.45">
      <c r="B17" s="18" t="s">
        <v>44</v>
      </c>
      <c r="C17" s="30">
        <f>C16</f>
        <v>431</v>
      </c>
      <c r="D17" s="30">
        <f t="shared" ref="D17:N17" si="11">C17+D16</f>
        <v>801</v>
      </c>
      <c r="E17" s="30">
        <f t="shared" si="11"/>
        <v>1160</v>
      </c>
      <c r="F17" s="30">
        <f t="shared" si="11"/>
        <v>1526</v>
      </c>
      <c r="G17" s="30">
        <f t="shared" si="11"/>
        <v>1838</v>
      </c>
      <c r="H17" s="30">
        <f t="shared" si="11"/>
        <v>2166</v>
      </c>
      <c r="I17" s="30">
        <f t="shared" si="11"/>
        <v>2393</v>
      </c>
      <c r="J17" s="30">
        <f t="shared" si="11"/>
        <v>2822</v>
      </c>
      <c r="K17" s="30">
        <f t="shared" si="11"/>
        <v>3093</v>
      </c>
      <c r="L17" s="30">
        <f t="shared" si="11"/>
        <v>3475</v>
      </c>
      <c r="M17" s="30">
        <f t="shared" si="11"/>
        <v>3823</v>
      </c>
      <c r="N17" s="30">
        <f t="shared" si="11"/>
        <v>4171</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43</v>
      </c>
      <c r="C21" s="30">
        <v>655</v>
      </c>
      <c r="D21" s="30">
        <v>705</v>
      </c>
      <c r="E21" s="30">
        <v>716</v>
      </c>
      <c r="F21" s="30">
        <v>710</v>
      </c>
      <c r="G21" s="30">
        <v>655</v>
      </c>
      <c r="H21" s="30">
        <v>607</v>
      </c>
      <c r="I21" s="30">
        <v>500</v>
      </c>
      <c r="J21" s="30">
        <v>599</v>
      </c>
      <c r="K21" s="30">
        <v>458</v>
      </c>
      <c r="L21" s="30">
        <v>447</v>
      </c>
      <c r="M21" s="30">
        <v>382</v>
      </c>
      <c r="N21" s="30">
        <v>385</v>
      </c>
    </row>
    <row r="22" spans="2:16" ht="14.25" x14ac:dyDescent="0.45">
      <c r="B22" s="18" t="s">
        <v>44</v>
      </c>
      <c r="C22" s="30">
        <f>C21</f>
        <v>655</v>
      </c>
      <c r="D22" s="30">
        <f t="shared" ref="D22:N22" si="12">C22+D21</f>
        <v>1360</v>
      </c>
      <c r="E22" s="30">
        <f t="shared" si="12"/>
        <v>2076</v>
      </c>
      <c r="F22" s="30">
        <f t="shared" si="12"/>
        <v>2786</v>
      </c>
      <c r="G22" s="30">
        <f t="shared" si="12"/>
        <v>3441</v>
      </c>
      <c r="H22" s="30">
        <f t="shared" si="12"/>
        <v>4048</v>
      </c>
      <c r="I22" s="30">
        <f t="shared" si="12"/>
        <v>4548</v>
      </c>
      <c r="J22" s="30">
        <f t="shared" si="12"/>
        <v>5147</v>
      </c>
      <c r="K22" s="30">
        <f t="shared" si="12"/>
        <v>5605</v>
      </c>
      <c r="L22" s="30">
        <f t="shared" si="12"/>
        <v>6052</v>
      </c>
      <c r="M22" s="30">
        <f t="shared" si="12"/>
        <v>6434</v>
      </c>
      <c r="N22" s="30">
        <f t="shared" si="12"/>
        <v>6819</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43</v>
      </c>
      <c r="C26" s="30">
        <v>512</v>
      </c>
      <c r="D26" s="30">
        <v>559</v>
      </c>
      <c r="E26" s="30">
        <v>552</v>
      </c>
      <c r="F26" s="30">
        <v>535</v>
      </c>
      <c r="G26" s="30">
        <v>559</v>
      </c>
      <c r="H26" s="30">
        <v>583</v>
      </c>
      <c r="I26" s="30">
        <v>426</v>
      </c>
      <c r="J26" s="30">
        <v>841</v>
      </c>
      <c r="K26" s="30">
        <v>860</v>
      </c>
      <c r="L26" s="30">
        <v>781</v>
      </c>
      <c r="M26" s="30">
        <v>999</v>
      </c>
      <c r="N26" s="30">
        <v>877</v>
      </c>
    </row>
    <row r="27" spans="2:16" ht="14.25" x14ac:dyDescent="0.45">
      <c r="B27" s="18" t="s">
        <v>44</v>
      </c>
      <c r="C27" s="30">
        <f>C26</f>
        <v>512</v>
      </c>
      <c r="D27" s="30">
        <f t="shared" ref="D27:N27" si="13">C27+D26</f>
        <v>1071</v>
      </c>
      <c r="E27" s="30">
        <f t="shared" si="13"/>
        <v>1623</v>
      </c>
      <c r="F27" s="30">
        <f t="shared" si="13"/>
        <v>2158</v>
      </c>
      <c r="G27" s="30">
        <f t="shared" si="13"/>
        <v>2717</v>
      </c>
      <c r="H27" s="30">
        <f t="shared" si="13"/>
        <v>3300</v>
      </c>
      <c r="I27" s="30">
        <f t="shared" si="13"/>
        <v>3726</v>
      </c>
      <c r="J27" s="30">
        <f t="shared" si="13"/>
        <v>4567</v>
      </c>
      <c r="K27" s="30">
        <f t="shared" si="13"/>
        <v>5427</v>
      </c>
      <c r="L27" s="30">
        <f t="shared" si="13"/>
        <v>6208</v>
      </c>
      <c r="M27" s="30">
        <f t="shared" si="13"/>
        <v>7207</v>
      </c>
      <c r="N27" s="30">
        <f t="shared" si="13"/>
        <v>8084</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43</v>
      </c>
      <c r="C31" s="30">
        <v>1</v>
      </c>
      <c r="D31" s="30">
        <v>47</v>
      </c>
      <c r="E31" s="30">
        <v>197</v>
      </c>
      <c r="F31" s="30">
        <v>284</v>
      </c>
      <c r="G31" s="30">
        <v>346</v>
      </c>
      <c r="H31" s="30">
        <v>507</v>
      </c>
      <c r="I31" s="30">
        <v>377</v>
      </c>
      <c r="J31" s="30">
        <v>478</v>
      </c>
      <c r="K31" s="30">
        <v>446</v>
      </c>
      <c r="L31" s="30">
        <v>545</v>
      </c>
      <c r="M31" s="30">
        <v>590</v>
      </c>
      <c r="N31" s="30">
        <v>543</v>
      </c>
    </row>
    <row r="32" spans="2:16" ht="14.25" x14ac:dyDescent="0.45">
      <c r="B32" s="18" t="s">
        <v>44</v>
      </c>
      <c r="C32" s="30">
        <f>C31</f>
        <v>1</v>
      </c>
      <c r="D32" s="30">
        <f t="shared" ref="D32:N32" si="14">C32+D31</f>
        <v>48</v>
      </c>
      <c r="E32" s="30">
        <f t="shared" si="14"/>
        <v>245</v>
      </c>
      <c r="F32" s="30">
        <f t="shared" si="14"/>
        <v>529</v>
      </c>
      <c r="G32" s="30">
        <f t="shared" si="14"/>
        <v>875</v>
      </c>
      <c r="H32" s="30">
        <f t="shared" si="14"/>
        <v>1382</v>
      </c>
      <c r="I32" s="30">
        <f t="shared" si="14"/>
        <v>1759</v>
      </c>
      <c r="J32" s="30">
        <f t="shared" si="14"/>
        <v>2237</v>
      </c>
      <c r="K32" s="30">
        <f t="shared" si="14"/>
        <v>2683</v>
      </c>
      <c r="L32" s="30">
        <f t="shared" si="14"/>
        <v>3228</v>
      </c>
      <c r="M32" s="30">
        <f t="shared" si="14"/>
        <v>3818</v>
      </c>
      <c r="N32" s="30">
        <f t="shared" si="14"/>
        <v>4361</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7" t="s">
        <v>45</v>
      </c>
      <c r="C56" s="35"/>
      <c r="D56" s="35"/>
      <c r="E56" s="35"/>
      <c r="F56" s="35"/>
      <c r="G56" s="35"/>
      <c r="H56" s="35"/>
      <c r="I56" s="35"/>
      <c r="J56" s="35"/>
      <c r="K56" s="35"/>
      <c r="L56" s="35"/>
      <c r="M56" s="35"/>
      <c r="N56" s="35"/>
    </row>
    <row r="57" spans="2:16" ht="14.25" x14ac:dyDescent="0.45">
      <c r="B57" s="18" t="s">
        <v>30</v>
      </c>
      <c r="C57" s="36" t="s">
        <v>37</v>
      </c>
      <c r="D57" s="36" t="s">
        <v>38</v>
      </c>
      <c r="E57" s="36" t="s">
        <v>39</v>
      </c>
      <c r="F57" s="36" t="s">
        <v>40</v>
      </c>
      <c r="G57" s="36" t="s">
        <v>41</v>
      </c>
      <c r="H57" s="36" t="s">
        <v>42</v>
      </c>
      <c r="I57" s="36" t="s">
        <v>31</v>
      </c>
      <c r="J57" s="36" t="s">
        <v>85</v>
      </c>
      <c r="K57" s="36" t="s">
        <v>33</v>
      </c>
      <c r="L57" s="36" t="s">
        <v>34</v>
      </c>
      <c r="M57" s="36" t="s">
        <v>35</v>
      </c>
      <c r="N57" s="36" t="s">
        <v>36</v>
      </c>
    </row>
    <row r="58" spans="2:16" ht="14.25" x14ac:dyDescent="0.45">
      <c r="B58" s="18" t="s">
        <v>43</v>
      </c>
      <c r="C58" s="31">
        <f>I11</f>
        <v>231</v>
      </c>
      <c r="D58" s="31">
        <f t="shared" ref="D58:H58" si="15">J11</f>
        <v>325</v>
      </c>
      <c r="E58" s="31">
        <f t="shared" si="15"/>
        <v>313</v>
      </c>
      <c r="F58" s="31">
        <f t="shared" si="15"/>
        <v>266</v>
      </c>
      <c r="G58" s="31">
        <f t="shared" si="15"/>
        <v>257</v>
      </c>
      <c r="H58" s="31">
        <f t="shared" si="15"/>
        <v>264</v>
      </c>
      <c r="I58" s="31">
        <f>C6</f>
        <v>242</v>
      </c>
      <c r="J58" s="31">
        <f t="shared" ref="J58:N58" si="16">D6</f>
        <v>192</v>
      </c>
      <c r="K58" s="31">
        <f t="shared" si="16"/>
        <v>224</v>
      </c>
      <c r="L58" s="31">
        <f t="shared" si="16"/>
        <v>249</v>
      </c>
      <c r="M58" s="31">
        <f t="shared" si="16"/>
        <v>177</v>
      </c>
      <c r="N58" s="31">
        <f t="shared" si="16"/>
        <v>207</v>
      </c>
    </row>
    <row r="59" spans="2:16" ht="30" customHeight="1" x14ac:dyDescent="0.45">
      <c r="B59" s="20" t="s">
        <v>46</v>
      </c>
      <c r="C59" s="30">
        <f>SUM($J$16:$N$16,$C$11:$I$11)</f>
        <v>3962</v>
      </c>
      <c r="D59" s="30">
        <f>SUM($K$16:$N$16,$C$11:$J$11)</f>
        <v>3858</v>
      </c>
      <c r="E59" s="30">
        <f>SUM($L$16:$N$16,$C$11:$K$11)</f>
        <v>3900</v>
      </c>
      <c r="F59" s="30">
        <f>SUM($M$16:$N$16,$C$11:$L$11)</f>
        <v>3784</v>
      </c>
      <c r="G59" s="30">
        <f>SUM($N$16,$C$11:$M$11)</f>
        <v>3693</v>
      </c>
      <c r="H59" s="30">
        <f>SUM($C$11:$N$11)</f>
        <v>3609</v>
      </c>
      <c r="I59" s="30">
        <f>SUM($D$11:$N$11,C6)</f>
        <v>3484</v>
      </c>
      <c r="J59" s="30">
        <f>SUM($E$11:$N$11,C6:D6)</f>
        <v>3354</v>
      </c>
      <c r="K59" s="30">
        <f>SUM($F$11:$N$11,C6:E6)</f>
        <v>3244</v>
      </c>
      <c r="L59" s="30">
        <f>SUM($G$11:$N$11,C6:F6)</f>
        <v>3152</v>
      </c>
      <c r="M59" s="30">
        <f>SUM($H$11:$N$11,C6:G6)</f>
        <v>3053</v>
      </c>
      <c r="N59" s="30">
        <f>SUM($I$11:$N$11,C6:H6)</f>
        <v>2947</v>
      </c>
      <c r="O59" s="19"/>
      <c r="P59" s="16"/>
    </row>
    <row r="60" spans="2:16" ht="14.25" x14ac:dyDescent="0.45">
      <c r="D60" s="38"/>
      <c r="E60" s="34"/>
      <c r="F60" s="38"/>
    </row>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3" ht="14.25" x14ac:dyDescent="0.45"/>
    <row r="82" spans="1:3" ht="14.25" x14ac:dyDescent="0.45"/>
    <row r="83" spans="1:3" ht="14.25" x14ac:dyDescent="0.45"/>
    <row r="84" spans="1:3" ht="14.25" x14ac:dyDescent="0.45"/>
    <row r="85" spans="1:3" ht="14.25" x14ac:dyDescent="0.45"/>
    <row r="86" spans="1:3" ht="14.25" x14ac:dyDescent="0.45">
      <c r="A86" s="17" t="s">
        <v>47</v>
      </c>
    </row>
    <row r="87" spans="1:3" ht="14.25" x14ac:dyDescent="0.45">
      <c r="A87" s="14">
        <v>1</v>
      </c>
      <c r="B87" s="14" t="s">
        <v>51</v>
      </c>
    </row>
    <row r="88" spans="1:3" ht="14.25" x14ac:dyDescent="0.45">
      <c r="B88" s="22" t="s">
        <v>52</v>
      </c>
      <c r="C88" s="33" t="s">
        <v>53</v>
      </c>
    </row>
    <row r="89" spans="1:3" ht="14.25" x14ac:dyDescent="0.45">
      <c r="B89" s="22" t="s">
        <v>54</v>
      </c>
      <c r="C89" s="33" t="s">
        <v>55</v>
      </c>
    </row>
    <row r="90" spans="1:3" ht="14.25" x14ac:dyDescent="0.45">
      <c r="B90" s="22" t="s">
        <v>56</v>
      </c>
      <c r="C90" s="33" t="s">
        <v>75</v>
      </c>
    </row>
    <row r="91" spans="1:3" ht="14.25" x14ac:dyDescent="0.45">
      <c r="A91" s="14">
        <v>2</v>
      </c>
      <c r="B91" s="23" t="s">
        <v>57</v>
      </c>
    </row>
    <row r="92" spans="1:3" ht="15" customHeight="1" x14ac:dyDescent="0.45"/>
    <row r="93" spans="1:3" ht="15" hidden="1" customHeight="1" x14ac:dyDescent="0.45"/>
    <row r="94" spans="1:3" ht="15" hidden="1" customHeight="1" x14ac:dyDescent="0.45"/>
    <row r="95" spans="1:3" ht="15" hidden="1" customHeight="1" x14ac:dyDescent="0.45"/>
    <row r="96" spans="1:3"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10"/>
  <sheetViews>
    <sheetView workbookViewId="0"/>
  </sheetViews>
  <sheetFormatPr defaultColWidth="0" defaultRowHeight="15" customHeight="1" zeroHeight="1" x14ac:dyDescent="0.45"/>
  <cols>
    <col min="1" max="1" width="2.86328125" style="14" customWidth="1"/>
    <col min="2" max="2" width="9"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58</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43</v>
      </c>
      <c r="C6" s="30">
        <v>10</v>
      </c>
      <c r="D6" s="30">
        <v>1</v>
      </c>
      <c r="E6" s="30">
        <v>7</v>
      </c>
      <c r="F6" s="30">
        <v>6</v>
      </c>
      <c r="G6" s="30">
        <v>4</v>
      </c>
      <c r="H6" s="30">
        <v>1</v>
      </c>
      <c r="I6" s="30"/>
      <c r="J6" s="30"/>
      <c r="K6" s="30"/>
      <c r="L6" s="30"/>
      <c r="M6" s="30"/>
      <c r="N6" s="30"/>
    </row>
    <row r="7" spans="2:16" ht="14.25" x14ac:dyDescent="0.45">
      <c r="B7" s="18" t="s">
        <v>44</v>
      </c>
      <c r="C7" s="30">
        <f>C6</f>
        <v>10</v>
      </c>
      <c r="D7" s="30">
        <f>IF(D6="","",D6+C7)</f>
        <v>11</v>
      </c>
      <c r="E7" s="30">
        <f t="shared" ref="E7" si="0">IF(E6="","",E6+D7)</f>
        <v>18</v>
      </c>
      <c r="F7" s="30">
        <f t="shared" ref="F7" si="1">IF(F6="","",F6+E7)</f>
        <v>24</v>
      </c>
      <c r="G7" s="30">
        <f t="shared" ref="G7" si="2">IF(G6="","",G6+F7)</f>
        <v>28</v>
      </c>
      <c r="H7" s="30">
        <f t="shared" ref="H7" si="3">IF(H6="","",H6+G7)</f>
        <v>29</v>
      </c>
      <c r="I7" s="30" t="str">
        <f t="shared" ref="I7" si="4">IF(I6="","",I6+H7)</f>
        <v/>
      </c>
      <c r="J7" s="30" t="str">
        <f t="shared" ref="J7" si="5">IF(J6="","",J6+I7)</f>
        <v/>
      </c>
      <c r="K7" s="30" t="str">
        <f t="shared" ref="K7" si="6">IF(K6="","",K6+J7)</f>
        <v/>
      </c>
      <c r="L7" s="30" t="str">
        <f t="shared" ref="L7" si="7">IF(L6="","",L6+K7)</f>
        <v/>
      </c>
      <c r="M7" s="30" t="str">
        <f t="shared" ref="M7" si="8">IF(M6="","",M6+L7)</f>
        <v/>
      </c>
      <c r="N7" s="30" t="str">
        <f t="shared" ref="N7" si="9">IF(N6="","",N6+M7)</f>
        <v/>
      </c>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43</v>
      </c>
      <c r="C11" s="30">
        <v>5</v>
      </c>
      <c r="D11" s="30">
        <v>15</v>
      </c>
      <c r="E11" s="30">
        <v>5</v>
      </c>
      <c r="F11" s="30">
        <v>16</v>
      </c>
      <c r="G11" s="30">
        <v>8</v>
      </c>
      <c r="H11" s="30">
        <v>12</v>
      </c>
      <c r="I11" s="30">
        <v>5</v>
      </c>
      <c r="J11" s="30">
        <v>3</v>
      </c>
      <c r="K11" s="30">
        <v>3</v>
      </c>
      <c r="L11" s="30">
        <v>6</v>
      </c>
      <c r="M11" s="30">
        <v>8</v>
      </c>
      <c r="N11" s="30">
        <v>10</v>
      </c>
    </row>
    <row r="12" spans="2:16" ht="14.25" x14ac:dyDescent="0.45">
      <c r="B12" s="18" t="s">
        <v>44</v>
      </c>
      <c r="C12" s="30">
        <f>C11</f>
        <v>5</v>
      </c>
      <c r="D12" s="30">
        <f>IF(D11="","",D11+C12)</f>
        <v>20</v>
      </c>
      <c r="E12" s="30">
        <f t="shared" ref="E12:N12" si="10">IF(E11="","",E11+D12)</f>
        <v>25</v>
      </c>
      <c r="F12" s="30">
        <f t="shared" si="10"/>
        <v>41</v>
      </c>
      <c r="G12" s="30">
        <f t="shared" si="10"/>
        <v>49</v>
      </c>
      <c r="H12" s="30">
        <f t="shared" si="10"/>
        <v>61</v>
      </c>
      <c r="I12" s="30">
        <f t="shared" si="10"/>
        <v>66</v>
      </c>
      <c r="J12" s="30">
        <f t="shared" si="10"/>
        <v>69</v>
      </c>
      <c r="K12" s="30">
        <f t="shared" si="10"/>
        <v>72</v>
      </c>
      <c r="L12" s="30">
        <f t="shared" si="10"/>
        <v>78</v>
      </c>
      <c r="M12" s="30">
        <f t="shared" si="10"/>
        <v>86</v>
      </c>
      <c r="N12" s="30">
        <f t="shared" si="10"/>
        <v>96</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43</v>
      </c>
      <c r="C16" s="30">
        <v>23</v>
      </c>
      <c r="D16" s="30">
        <v>12</v>
      </c>
      <c r="E16" s="30">
        <v>17</v>
      </c>
      <c r="F16" s="30">
        <v>24</v>
      </c>
      <c r="G16" s="30">
        <v>13</v>
      </c>
      <c r="H16" s="30">
        <v>12</v>
      </c>
      <c r="I16" s="30">
        <v>18</v>
      </c>
      <c r="J16" s="30">
        <v>12</v>
      </c>
      <c r="K16" s="30">
        <v>5</v>
      </c>
      <c r="L16" s="30">
        <v>11</v>
      </c>
      <c r="M16" s="30">
        <v>17</v>
      </c>
      <c r="N16" s="30">
        <v>7</v>
      </c>
    </row>
    <row r="17" spans="2:16" ht="14.25" x14ac:dyDescent="0.45">
      <c r="B17" s="18" t="s">
        <v>44</v>
      </c>
      <c r="C17" s="30">
        <f>C16</f>
        <v>23</v>
      </c>
      <c r="D17" s="30">
        <f t="shared" ref="D17:N17" si="11">C17+D16</f>
        <v>35</v>
      </c>
      <c r="E17" s="30">
        <f t="shared" si="11"/>
        <v>52</v>
      </c>
      <c r="F17" s="30">
        <f t="shared" si="11"/>
        <v>76</v>
      </c>
      <c r="G17" s="30">
        <f t="shared" si="11"/>
        <v>89</v>
      </c>
      <c r="H17" s="30">
        <f t="shared" si="11"/>
        <v>101</v>
      </c>
      <c r="I17" s="30">
        <f t="shared" si="11"/>
        <v>119</v>
      </c>
      <c r="J17" s="30">
        <f t="shared" si="11"/>
        <v>131</v>
      </c>
      <c r="K17" s="30">
        <f t="shared" si="11"/>
        <v>136</v>
      </c>
      <c r="L17" s="30">
        <f t="shared" si="11"/>
        <v>147</v>
      </c>
      <c r="M17" s="30">
        <f t="shared" si="11"/>
        <v>164</v>
      </c>
      <c r="N17" s="30">
        <f t="shared" si="11"/>
        <v>171</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43</v>
      </c>
      <c r="C21" s="30">
        <v>26</v>
      </c>
      <c r="D21" s="30">
        <v>17</v>
      </c>
      <c r="E21" s="30">
        <v>22</v>
      </c>
      <c r="F21" s="30">
        <v>22</v>
      </c>
      <c r="G21" s="30">
        <v>24</v>
      </c>
      <c r="H21" s="30">
        <v>15</v>
      </c>
      <c r="I21" s="30">
        <v>18</v>
      </c>
      <c r="J21" s="30">
        <v>19</v>
      </c>
      <c r="K21" s="30">
        <v>23</v>
      </c>
      <c r="L21" s="30">
        <v>18</v>
      </c>
      <c r="M21" s="30">
        <v>23</v>
      </c>
      <c r="N21" s="30">
        <v>10</v>
      </c>
    </row>
    <row r="22" spans="2:16" ht="14.25" x14ac:dyDescent="0.45">
      <c r="B22" s="18" t="s">
        <v>44</v>
      </c>
      <c r="C22" s="30">
        <f>C21</f>
        <v>26</v>
      </c>
      <c r="D22" s="30">
        <f t="shared" ref="D22:N22" si="12">C22+D21</f>
        <v>43</v>
      </c>
      <c r="E22" s="30">
        <f t="shared" si="12"/>
        <v>65</v>
      </c>
      <c r="F22" s="30">
        <f t="shared" si="12"/>
        <v>87</v>
      </c>
      <c r="G22" s="30">
        <f t="shared" si="12"/>
        <v>111</v>
      </c>
      <c r="H22" s="30">
        <f t="shared" si="12"/>
        <v>126</v>
      </c>
      <c r="I22" s="30">
        <f t="shared" si="12"/>
        <v>144</v>
      </c>
      <c r="J22" s="30">
        <f t="shared" si="12"/>
        <v>163</v>
      </c>
      <c r="K22" s="30">
        <f t="shared" si="12"/>
        <v>186</v>
      </c>
      <c r="L22" s="30">
        <f t="shared" si="12"/>
        <v>204</v>
      </c>
      <c r="M22" s="30">
        <f t="shared" si="12"/>
        <v>227</v>
      </c>
      <c r="N22" s="30">
        <f t="shared" si="12"/>
        <v>237</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43</v>
      </c>
      <c r="C26" s="30">
        <v>12</v>
      </c>
      <c r="D26" s="30">
        <v>34</v>
      </c>
      <c r="E26" s="30">
        <v>34</v>
      </c>
      <c r="F26" s="30">
        <v>31</v>
      </c>
      <c r="G26" s="30">
        <v>34</v>
      </c>
      <c r="H26" s="30">
        <v>31</v>
      </c>
      <c r="I26" s="30">
        <v>28</v>
      </c>
      <c r="J26" s="30">
        <v>21</v>
      </c>
      <c r="K26" s="30">
        <v>28</v>
      </c>
      <c r="L26" s="30">
        <v>20</v>
      </c>
      <c r="M26" s="30">
        <v>24</v>
      </c>
      <c r="N26" s="30">
        <v>31</v>
      </c>
    </row>
    <row r="27" spans="2:16" ht="14.25" x14ac:dyDescent="0.45">
      <c r="B27" s="18" t="s">
        <v>44</v>
      </c>
      <c r="C27" s="30">
        <f>C26</f>
        <v>12</v>
      </c>
      <c r="D27" s="30">
        <f t="shared" ref="D27:N27" si="13">C27+D26</f>
        <v>46</v>
      </c>
      <c r="E27" s="30">
        <f t="shared" si="13"/>
        <v>80</v>
      </c>
      <c r="F27" s="30">
        <f t="shared" si="13"/>
        <v>111</v>
      </c>
      <c r="G27" s="30">
        <f t="shared" si="13"/>
        <v>145</v>
      </c>
      <c r="H27" s="30">
        <f t="shared" si="13"/>
        <v>176</v>
      </c>
      <c r="I27" s="30">
        <f t="shared" si="13"/>
        <v>204</v>
      </c>
      <c r="J27" s="30">
        <f t="shared" si="13"/>
        <v>225</v>
      </c>
      <c r="K27" s="30">
        <f t="shared" si="13"/>
        <v>253</v>
      </c>
      <c r="L27" s="30">
        <f t="shared" si="13"/>
        <v>273</v>
      </c>
      <c r="M27" s="30">
        <f t="shared" si="13"/>
        <v>297</v>
      </c>
      <c r="N27" s="30">
        <f t="shared" si="13"/>
        <v>328</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43</v>
      </c>
      <c r="C31" s="30">
        <v>0</v>
      </c>
      <c r="D31" s="30">
        <v>0</v>
      </c>
      <c r="E31" s="30">
        <v>0</v>
      </c>
      <c r="F31" s="30">
        <v>0</v>
      </c>
      <c r="G31" s="30">
        <v>2</v>
      </c>
      <c r="H31" s="30">
        <v>1</v>
      </c>
      <c r="I31" s="30">
        <v>3</v>
      </c>
      <c r="J31" s="30">
        <v>3</v>
      </c>
      <c r="K31" s="30">
        <v>5</v>
      </c>
      <c r="L31" s="30">
        <v>4</v>
      </c>
      <c r="M31" s="30">
        <v>14</v>
      </c>
      <c r="N31" s="30">
        <v>19</v>
      </c>
    </row>
    <row r="32" spans="2:16" ht="14.25" x14ac:dyDescent="0.45">
      <c r="B32" s="18" t="s">
        <v>44</v>
      </c>
      <c r="C32" s="30">
        <v>0</v>
      </c>
      <c r="D32" s="30">
        <f t="shared" ref="D32:N32" si="14">C32+D31</f>
        <v>0</v>
      </c>
      <c r="E32" s="30">
        <f t="shared" si="14"/>
        <v>0</v>
      </c>
      <c r="F32" s="30">
        <f t="shared" si="14"/>
        <v>0</v>
      </c>
      <c r="G32" s="30">
        <f t="shared" si="14"/>
        <v>2</v>
      </c>
      <c r="H32" s="30">
        <f t="shared" si="14"/>
        <v>3</v>
      </c>
      <c r="I32" s="30">
        <f t="shared" si="14"/>
        <v>6</v>
      </c>
      <c r="J32" s="30">
        <f t="shared" si="14"/>
        <v>9</v>
      </c>
      <c r="K32" s="30">
        <f t="shared" si="14"/>
        <v>14</v>
      </c>
      <c r="L32" s="30">
        <f t="shared" si="14"/>
        <v>18</v>
      </c>
      <c r="M32" s="30">
        <f t="shared" si="14"/>
        <v>32</v>
      </c>
      <c r="N32" s="30">
        <f t="shared" si="14"/>
        <v>51</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7" t="s">
        <v>45</v>
      </c>
      <c r="C56" s="35"/>
      <c r="D56" s="35"/>
      <c r="E56" s="35"/>
      <c r="F56" s="35"/>
      <c r="G56" s="35"/>
      <c r="H56" s="35"/>
      <c r="I56" s="35"/>
      <c r="J56" s="35"/>
      <c r="K56" s="35"/>
      <c r="L56" s="35"/>
      <c r="M56" s="35"/>
      <c r="N56" s="35"/>
    </row>
    <row r="57" spans="2:16" ht="14.25" x14ac:dyDescent="0.45">
      <c r="B57" s="18" t="s">
        <v>30</v>
      </c>
      <c r="C57" s="36" t="s">
        <v>37</v>
      </c>
      <c r="D57" s="36" t="s">
        <v>38</v>
      </c>
      <c r="E57" s="36" t="s">
        <v>39</v>
      </c>
      <c r="F57" s="36" t="s">
        <v>40</v>
      </c>
      <c r="G57" s="36" t="s">
        <v>41</v>
      </c>
      <c r="H57" s="36" t="s">
        <v>42</v>
      </c>
      <c r="I57" s="36" t="s">
        <v>31</v>
      </c>
      <c r="J57" s="36" t="s">
        <v>85</v>
      </c>
      <c r="K57" s="36" t="s">
        <v>33</v>
      </c>
      <c r="L57" s="36" t="s">
        <v>34</v>
      </c>
      <c r="M57" s="36" t="s">
        <v>35</v>
      </c>
      <c r="N57" s="36" t="s">
        <v>36</v>
      </c>
    </row>
    <row r="58" spans="2:16" ht="14.25" x14ac:dyDescent="0.45">
      <c r="B58" s="18" t="s">
        <v>43</v>
      </c>
      <c r="C58" s="31">
        <f>I11</f>
        <v>5</v>
      </c>
      <c r="D58" s="31">
        <f t="shared" ref="D58:H58" si="15">J11</f>
        <v>3</v>
      </c>
      <c r="E58" s="31">
        <f t="shared" si="15"/>
        <v>3</v>
      </c>
      <c r="F58" s="31">
        <f t="shared" si="15"/>
        <v>6</v>
      </c>
      <c r="G58" s="31">
        <f t="shared" si="15"/>
        <v>8</v>
      </c>
      <c r="H58" s="31">
        <f t="shared" si="15"/>
        <v>10</v>
      </c>
      <c r="I58" s="31">
        <f>C6</f>
        <v>10</v>
      </c>
      <c r="J58" s="31">
        <f t="shared" ref="J58:N58" si="16">D6</f>
        <v>1</v>
      </c>
      <c r="K58" s="31">
        <f t="shared" si="16"/>
        <v>7</v>
      </c>
      <c r="L58" s="31">
        <f t="shared" si="16"/>
        <v>6</v>
      </c>
      <c r="M58" s="31">
        <f t="shared" si="16"/>
        <v>4</v>
      </c>
      <c r="N58" s="31">
        <f t="shared" si="16"/>
        <v>1</v>
      </c>
    </row>
    <row r="59" spans="2:16" ht="30" customHeight="1" x14ac:dyDescent="0.45">
      <c r="B59" s="20" t="s">
        <v>46</v>
      </c>
      <c r="C59" s="30">
        <f>SUM($J$16:$N$16,$C$11:$I$11)</f>
        <v>118</v>
      </c>
      <c r="D59" s="30">
        <f>SUM($K$16:$N$16,$C$11:$J$11)</f>
        <v>109</v>
      </c>
      <c r="E59" s="30">
        <f>SUM($L$16:$N$16,$C$11:$K$11)</f>
        <v>107</v>
      </c>
      <c r="F59" s="30">
        <f>SUM($M$16:$N$16,$C$11:$L$11)</f>
        <v>102</v>
      </c>
      <c r="G59" s="30">
        <f>SUM($N$16,$C$11:$M$11)</f>
        <v>93</v>
      </c>
      <c r="H59" s="30">
        <f>SUM($C$11:$N$11)</f>
        <v>96</v>
      </c>
      <c r="I59" s="30">
        <f>SUM($D$11:$N$11,C6)</f>
        <v>101</v>
      </c>
      <c r="J59" s="30">
        <f>SUM($E$11:$N$11,C6:D6)</f>
        <v>87</v>
      </c>
      <c r="K59" s="30">
        <f>SUM($F$11:$N$11,C6:E6)</f>
        <v>89</v>
      </c>
      <c r="L59" s="30">
        <f>SUM($G$11:$N$11,C6:F6)</f>
        <v>79</v>
      </c>
      <c r="M59" s="30">
        <f>SUM($H$11:$N$11,C6:G6)</f>
        <v>75</v>
      </c>
      <c r="N59" s="30">
        <f>SUM($I$11:$N$11,C6:H6)</f>
        <v>64</v>
      </c>
      <c r="O59" s="19"/>
      <c r="P59" s="16"/>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3" ht="14.25" x14ac:dyDescent="0.45"/>
    <row r="82" spans="1:3" ht="14.25" x14ac:dyDescent="0.45"/>
    <row r="83" spans="1:3" ht="14.25" x14ac:dyDescent="0.45"/>
    <row r="84" spans="1:3" ht="14.25" x14ac:dyDescent="0.45"/>
    <row r="85" spans="1:3" ht="14.25" x14ac:dyDescent="0.45"/>
    <row r="86" spans="1:3" ht="14.25" x14ac:dyDescent="0.45">
      <c r="A86" s="17" t="s">
        <v>47</v>
      </c>
    </row>
    <row r="87" spans="1:3" ht="14.25" x14ac:dyDescent="0.45">
      <c r="A87" s="17" t="s">
        <v>47</v>
      </c>
    </row>
    <row r="88" spans="1:3" ht="14.25" x14ac:dyDescent="0.45">
      <c r="A88" s="14">
        <v>1</v>
      </c>
      <c r="B88" s="14" t="s">
        <v>51</v>
      </c>
    </row>
    <row r="89" spans="1:3" ht="14.25" x14ac:dyDescent="0.45">
      <c r="B89" s="22" t="s">
        <v>52</v>
      </c>
      <c r="C89" s="33" t="s">
        <v>59</v>
      </c>
    </row>
    <row r="90" spans="1:3" ht="14.25" x14ac:dyDescent="0.45">
      <c r="B90" s="22" t="s">
        <v>54</v>
      </c>
      <c r="C90" s="33" t="s">
        <v>60</v>
      </c>
    </row>
    <row r="91" spans="1:3" ht="14.25" x14ac:dyDescent="0.45">
      <c r="B91" s="22" t="s">
        <v>56</v>
      </c>
      <c r="C91" s="33" t="s">
        <v>61</v>
      </c>
    </row>
    <row r="92" spans="1:3" ht="14.25" x14ac:dyDescent="0.45">
      <c r="A92" s="14">
        <v>2</v>
      </c>
      <c r="B92" s="23" t="s">
        <v>62</v>
      </c>
    </row>
    <row r="93" spans="1:3" ht="14.25" hidden="1" x14ac:dyDescent="0.45"/>
    <row r="94" spans="1:3" ht="15" hidden="1" customHeight="1" x14ac:dyDescent="0.45"/>
    <row r="95" spans="1:3" ht="15" hidden="1" customHeight="1" x14ac:dyDescent="0.45"/>
    <row r="96" spans="1:3"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customHeight="1" x14ac:dyDescent="0.45"/>
  </sheetData>
  <pageMargins left="0.74803149606299213" right="0.74803149606299213" top="1.5354330708661419" bottom="0.98425196850393704" header="0.51181102362204722" footer="0.51181102362204722"/>
  <pageSetup paperSize="9" scale="51"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04"/>
  <sheetViews>
    <sheetView workbookViewId="0"/>
  </sheetViews>
  <sheetFormatPr defaultColWidth="0" defaultRowHeight="15" customHeight="1" zeroHeight="1" x14ac:dyDescent="0.45"/>
  <cols>
    <col min="1" max="1" width="2.86328125" style="14" customWidth="1"/>
    <col min="2" max="2" width="9"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63</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43</v>
      </c>
      <c r="C6" s="30">
        <v>189</v>
      </c>
      <c r="D6" s="30">
        <v>159</v>
      </c>
      <c r="E6" s="30">
        <v>209</v>
      </c>
      <c r="F6" s="30">
        <v>186</v>
      </c>
      <c r="G6" s="30">
        <v>149</v>
      </c>
      <c r="H6" s="30">
        <v>171</v>
      </c>
      <c r="I6" s="30"/>
      <c r="J6" s="30"/>
      <c r="K6" s="30"/>
      <c r="L6" s="30"/>
      <c r="M6" s="30"/>
      <c r="N6" s="30"/>
    </row>
    <row r="7" spans="2:16" ht="14.25" x14ac:dyDescent="0.45">
      <c r="B7" s="18" t="s">
        <v>44</v>
      </c>
      <c r="C7" s="30">
        <f>C6</f>
        <v>189</v>
      </c>
      <c r="D7" s="30">
        <f>IF(D6="","",D6+C7)</f>
        <v>348</v>
      </c>
      <c r="E7" s="30">
        <f t="shared" ref="E7" si="0">IF(E6="","",E6+D7)</f>
        <v>557</v>
      </c>
      <c r="F7" s="30">
        <f t="shared" ref="F7" si="1">IF(F6="","",F6+E7)</f>
        <v>743</v>
      </c>
      <c r="G7" s="30">
        <f t="shared" ref="G7" si="2">IF(G6="","",G6+F7)</f>
        <v>892</v>
      </c>
      <c r="H7" s="30">
        <f t="shared" ref="H7" si="3">IF(H6="","",H6+G7)</f>
        <v>1063</v>
      </c>
      <c r="I7" s="30" t="str">
        <f t="shared" ref="I7" si="4">IF(I6="","",I6+H7)</f>
        <v/>
      </c>
      <c r="J7" s="30" t="str">
        <f t="shared" ref="J7" si="5">IF(J6="","",J6+I7)</f>
        <v/>
      </c>
      <c r="K7" s="30" t="str">
        <f t="shared" ref="K7" si="6">IF(K6="","",K6+J7)</f>
        <v/>
      </c>
      <c r="L7" s="30" t="str">
        <f t="shared" ref="L7" si="7">IF(L6="","",L6+K7)</f>
        <v/>
      </c>
      <c r="M7" s="30" t="str">
        <f t="shared" ref="M7" si="8">IF(M6="","",M6+L7)</f>
        <v/>
      </c>
      <c r="N7" s="30" t="str">
        <f t="shared" ref="N7" si="9">IF(N6="","",N6+M7)</f>
        <v/>
      </c>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43</v>
      </c>
      <c r="C11" s="30">
        <v>337</v>
      </c>
      <c r="D11" s="30">
        <v>324</v>
      </c>
      <c r="E11" s="30">
        <v>321</v>
      </c>
      <c r="F11" s="30">
        <v>352</v>
      </c>
      <c r="G11" s="30">
        <v>263</v>
      </c>
      <c r="H11" s="30">
        <v>287</v>
      </c>
      <c r="I11" s="30">
        <v>257</v>
      </c>
      <c r="J11" s="30">
        <v>342</v>
      </c>
      <c r="K11" s="30">
        <v>289</v>
      </c>
      <c r="L11" s="30">
        <v>248</v>
      </c>
      <c r="M11" s="30">
        <v>206</v>
      </c>
      <c r="N11" s="30">
        <v>224</v>
      </c>
    </row>
    <row r="12" spans="2:16" ht="14.25" x14ac:dyDescent="0.45">
      <c r="B12" s="18" t="s">
        <v>44</v>
      </c>
      <c r="C12" s="30">
        <f>C11</f>
        <v>337</v>
      </c>
      <c r="D12" s="30">
        <f>IF(D11="","",D11+C12)</f>
        <v>661</v>
      </c>
      <c r="E12" s="30">
        <f t="shared" ref="E12:N12" si="10">IF(E11="","",E11+D12)</f>
        <v>982</v>
      </c>
      <c r="F12" s="30">
        <f t="shared" si="10"/>
        <v>1334</v>
      </c>
      <c r="G12" s="30">
        <f t="shared" si="10"/>
        <v>1597</v>
      </c>
      <c r="H12" s="30">
        <f t="shared" si="10"/>
        <v>1884</v>
      </c>
      <c r="I12" s="30">
        <f t="shared" si="10"/>
        <v>2141</v>
      </c>
      <c r="J12" s="30">
        <f t="shared" si="10"/>
        <v>2483</v>
      </c>
      <c r="K12" s="30">
        <f t="shared" si="10"/>
        <v>2772</v>
      </c>
      <c r="L12" s="30">
        <f t="shared" si="10"/>
        <v>3020</v>
      </c>
      <c r="M12" s="30">
        <f t="shared" si="10"/>
        <v>3226</v>
      </c>
      <c r="N12" s="30">
        <f t="shared" si="10"/>
        <v>3450</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43</v>
      </c>
      <c r="C16" s="30">
        <v>437</v>
      </c>
      <c r="D16" s="30">
        <v>411</v>
      </c>
      <c r="E16" s="30">
        <v>350</v>
      </c>
      <c r="F16" s="30">
        <v>348</v>
      </c>
      <c r="G16" s="30">
        <v>329</v>
      </c>
      <c r="H16" s="30">
        <v>343</v>
      </c>
      <c r="I16" s="30">
        <v>320</v>
      </c>
      <c r="J16" s="30">
        <v>498</v>
      </c>
      <c r="K16" s="30">
        <v>357</v>
      </c>
      <c r="L16" s="30">
        <v>403</v>
      </c>
      <c r="M16" s="30">
        <v>399</v>
      </c>
      <c r="N16" s="30">
        <v>380</v>
      </c>
    </row>
    <row r="17" spans="2:16" ht="14.25" x14ac:dyDescent="0.45">
      <c r="B17" s="18" t="s">
        <v>44</v>
      </c>
      <c r="C17" s="30">
        <f>C16</f>
        <v>437</v>
      </c>
      <c r="D17" s="30">
        <f t="shared" ref="D17:N17" si="11">C17+D16</f>
        <v>848</v>
      </c>
      <c r="E17" s="30">
        <f t="shared" si="11"/>
        <v>1198</v>
      </c>
      <c r="F17" s="30">
        <f t="shared" si="11"/>
        <v>1546</v>
      </c>
      <c r="G17" s="30">
        <f t="shared" si="11"/>
        <v>1875</v>
      </c>
      <c r="H17" s="30">
        <f t="shared" si="11"/>
        <v>2218</v>
      </c>
      <c r="I17" s="30">
        <f t="shared" si="11"/>
        <v>2538</v>
      </c>
      <c r="J17" s="30">
        <f t="shared" si="11"/>
        <v>3036</v>
      </c>
      <c r="K17" s="30">
        <f t="shared" si="11"/>
        <v>3393</v>
      </c>
      <c r="L17" s="30">
        <f t="shared" si="11"/>
        <v>3796</v>
      </c>
      <c r="M17" s="30">
        <f t="shared" si="11"/>
        <v>4195</v>
      </c>
      <c r="N17" s="30">
        <f t="shared" si="11"/>
        <v>4575</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43</v>
      </c>
      <c r="C21" s="30">
        <v>693</v>
      </c>
      <c r="D21" s="30">
        <v>838</v>
      </c>
      <c r="E21" s="30">
        <v>880</v>
      </c>
      <c r="F21" s="30">
        <v>933</v>
      </c>
      <c r="G21" s="30">
        <v>727</v>
      </c>
      <c r="H21" s="30">
        <v>712</v>
      </c>
      <c r="I21" s="30">
        <v>636</v>
      </c>
      <c r="J21" s="30">
        <v>639</v>
      </c>
      <c r="K21" s="30">
        <v>522</v>
      </c>
      <c r="L21" s="30">
        <v>448</v>
      </c>
      <c r="M21" s="30">
        <v>479</v>
      </c>
      <c r="N21" s="30">
        <v>373</v>
      </c>
    </row>
    <row r="22" spans="2:16" ht="14.25" x14ac:dyDescent="0.45">
      <c r="B22" s="18" t="s">
        <v>44</v>
      </c>
      <c r="C22" s="30">
        <f>C21</f>
        <v>693</v>
      </c>
      <c r="D22" s="30">
        <f t="shared" ref="D22:N22" si="12">C22+D21</f>
        <v>1531</v>
      </c>
      <c r="E22" s="30">
        <f t="shared" si="12"/>
        <v>2411</v>
      </c>
      <c r="F22" s="30">
        <f t="shared" si="12"/>
        <v>3344</v>
      </c>
      <c r="G22" s="30">
        <f t="shared" si="12"/>
        <v>4071</v>
      </c>
      <c r="H22" s="30">
        <f t="shared" si="12"/>
        <v>4783</v>
      </c>
      <c r="I22" s="30">
        <f t="shared" si="12"/>
        <v>5419</v>
      </c>
      <c r="J22" s="30">
        <f t="shared" si="12"/>
        <v>6058</v>
      </c>
      <c r="K22" s="30">
        <f t="shared" si="12"/>
        <v>6580</v>
      </c>
      <c r="L22" s="30">
        <f t="shared" si="12"/>
        <v>7028</v>
      </c>
      <c r="M22" s="30">
        <f t="shared" si="12"/>
        <v>7507</v>
      </c>
      <c r="N22" s="30">
        <f t="shared" si="12"/>
        <v>7880</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43</v>
      </c>
      <c r="C26" s="30">
        <v>734</v>
      </c>
      <c r="D26" s="30">
        <v>788</v>
      </c>
      <c r="E26" s="30">
        <v>806</v>
      </c>
      <c r="F26" s="30">
        <v>761</v>
      </c>
      <c r="G26" s="30">
        <v>763</v>
      </c>
      <c r="H26" s="30">
        <v>770</v>
      </c>
      <c r="I26" s="30">
        <v>816</v>
      </c>
      <c r="J26" s="30">
        <v>1197</v>
      </c>
      <c r="K26" s="30">
        <v>1298</v>
      </c>
      <c r="L26" s="30">
        <v>1061</v>
      </c>
      <c r="M26" s="30">
        <v>1076</v>
      </c>
      <c r="N26" s="30">
        <v>944</v>
      </c>
    </row>
    <row r="27" spans="2:16" ht="14.25" x14ac:dyDescent="0.45">
      <c r="B27" s="18" t="s">
        <v>44</v>
      </c>
      <c r="C27" s="30">
        <f>C26</f>
        <v>734</v>
      </c>
      <c r="D27" s="30">
        <f t="shared" ref="D27:N27" si="13">C27+D26</f>
        <v>1522</v>
      </c>
      <c r="E27" s="30">
        <f t="shared" si="13"/>
        <v>2328</v>
      </c>
      <c r="F27" s="30">
        <f t="shared" si="13"/>
        <v>3089</v>
      </c>
      <c r="G27" s="30">
        <f t="shared" si="13"/>
        <v>3852</v>
      </c>
      <c r="H27" s="30">
        <f t="shared" si="13"/>
        <v>4622</v>
      </c>
      <c r="I27" s="30">
        <f t="shared" si="13"/>
        <v>5438</v>
      </c>
      <c r="J27" s="30">
        <f t="shared" si="13"/>
        <v>6635</v>
      </c>
      <c r="K27" s="30">
        <f t="shared" si="13"/>
        <v>7933</v>
      </c>
      <c r="L27" s="30">
        <f t="shared" si="13"/>
        <v>8994</v>
      </c>
      <c r="M27" s="30">
        <f t="shared" si="13"/>
        <v>10070</v>
      </c>
      <c r="N27" s="30">
        <f t="shared" si="13"/>
        <v>11014</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43</v>
      </c>
      <c r="C31" s="30">
        <v>37</v>
      </c>
      <c r="D31" s="30">
        <v>67</v>
      </c>
      <c r="E31" s="30">
        <v>138</v>
      </c>
      <c r="F31" s="30">
        <v>190</v>
      </c>
      <c r="G31" s="30">
        <v>216</v>
      </c>
      <c r="H31" s="30">
        <v>328</v>
      </c>
      <c r="I31" s="30">
        <v>266</v>
      </c>
      <c r="J31" s="30">
        <v>440</v>
      </c>
      <c r="K31" s="30">
        <v>490</v>
      </c>
      <c r="L31" s="30">
        <v>596</v>
      </c>
      <c r="M31" s="30">
        <v>646</v>
      </c>
      <c r="N31" s="30">
        <v>726</v>
      </c>
    </row>
    <row r="32" spans="2:16" ht="14.25" x14ac:dyDescent="0.45">
      <c r="B32" s="18" t="s">
        <v>44</v>
      </c>
      <c r="C32" s="30">
        <f>C31</f>
        <v>37</v>
      </c>
      <c r="D32" s="30">
        <f t="shared" ref="D32:N32" si="14">C32+D31</f>
        <v>104</v>
      </c>
      <c r="E32" s="30">
        <f t="shared" si="14"/>
        <v>242</v>
      </c>
      <c r="F32" s="30">
        <f t="shared" si="14"/>
        <v>432</v>
      </c>
      <c r="G32" s="30">
        <f t="shared" si="14"/>
        <v>648</v>
      </c>
      <c r="H32" s="30">
        <f t="shared" si="14"/>
        <v>976</v>
      </c>
      <c r="I32" s="30">
        <f t="shared" si="14"/>
        <v>1242</v>
      </c>
      <c r="J32" s="30">
        <f t="shared" si="14"/>
        <v>1682</v>
      </c>
      <c r="K32" s="30">
        <f t="shared" si="14"/>
        <v>2172</v>
      </c>
      <c r="L32" s="30">
        <f t="shared" si="14"/>
        <v>2768</v>
      </c>
      <c r="M32" s="30">
        <f t="shared" si="14"/>
        <v>3414</v>
      </c>
      <c r="N32" s="30">
        <f t="shared" si="14"/>
        <v>4140</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7" t="s">
        <v>45</v>
      </c>
      <c r="C56" s="35"/>
      <c r="D56" s="35"/>
      <c r="E56" s="35"/>
      <c r="F56" s="35"/>
      <c r="G56" s="35"/>
      <c r="H56" s="35"/>
      <c r="I56" s="35"/>
      <c r="J56" s="35"/>
      <c r="K56" s="35"/>
      <c r="L56" s="35"/>
      <c r="M56" s="35"/>
      <c r="N56" s="35"/>
    </row>
    <row r="57" spans="2:16" ht="14.25" x14ac:dyDescent="0.45">
      <c r="B57" s="18" t="s">
        <v>30</v>
      </c>
      <c r="C57" s="36" t="s">
        <v>37</v>
      </c>
      <c r="D57" s="36" t="s">
        <v>38</v>
      </c>
      <c r="E57" s="36" t="s">
        <v>39</v>
      </c>
      <c r="F57" s="36" t="s">
        <v>40</v>
      </c>
      <c r="G57" s="36" t="s">
        <v>41</v>
      </c>
      <c r="H57" s="36" t="s">
        <v>42</v>
      </c>
      <c r="I57" s="36" t="s">
        <v>31</v>
      </c>
      <c r="J57" s="36" t="s">
        <v>85</v>
      </c>
      <c r="K57" s="36" t="s">
        <v>33</v>
      </c>
      <c r="L57" s="36" t="s">
        <v>34</v>
      </c>
      <c r="M57" s="36" t="s">
        <v>35</v>
      </c>
      <c r="N57" s="36" t="s">
        <v>36</v>
      </c>
    </row>
    <row r="58" spans="2:16" ht="14.25" x14ac:dyDescent="0.45">
      <c r="B58" s="18" t="s">
        <v>43</v>
      </c>
      <c r="C58" s="31">
        <f>I11</f>
        <v>257</v>
      </c>
      <c r="D58" s="31">
        <f t="shared" ref="D58:H58" si="15">J11</f>
        <v>342</v>
      </c>
      <c r="E58" s="31">
        <f t="shared" si="15"/>
        <v>289</v>
      </c>
      <c r="F58" s="31">
        <f t="shared" si="15"/>
        <v>248</v>
      </c>
      <c r="G58" s="31">
        <f t="shared" si="15"/>
        <v>206</v>
      </c>
      <c r="H58" s="31">
        <f t="shared" si="15"/>
        <v>224</v>
      </c>
      <c r="I58" s="31">
        <f>C6</f>
        <v>189</v>
      </c>
      <c r="J58" s="31">
        <f t="shared" ref="J58:N58" si="16">D6</f>
        <v>159</v>
      </c>
      <c r="K58" s="31">
        <f t="shared" si="16"/>
        <v>209</v>
      </c>
      <c r="L58" s="31">
        <f t="shared" si="16"/>
        <v>186</v>
      </c>
      <c r="M58" s="31">
        <f t="shared" si="16"/>
        <v>149</v>
      </c>
      <c r="N58" s="31">
        <f t="shared" si="16"/>
        <v>171</v>
      </c>
    </row>
    <row r="59" spans="2:16" ht="30" customHeight="1" x14ac:dyDescent="0.45">
      <c r="B59" s="20" t="s">
        <v>46</v>
      </c>
      <c r="C59" s="30">
        <f>SUM($J$16:$N$16,$C$11:$I$11)</f>
        <v>4178</v>
      </c>
      <c r="D59" s="30">
        <f>SUM($K$16:$N$16,$C$11:$J$11)</f>
        <v>4022</v>
      </c>
      <c r="E59" s="30">
        <f>SUM($L$16:$N$16,$C$11:$K$11)</f>
        <v>3954</v>
      </c>
      <c r="F59" s="30">
        <f>SUM($M$16:$N$16,$C$11:$L$11)</f>
        <v>3799</v>
      </c>
      <c r="G59" s="30">
        <f>SUM($N$16,$C$11:$M$11)</f>
        <v>3606</v>
      </c>
      <c r="H59" s="30">
        <f>SUM($C$11:$N$11)</f>
        <v>3450</v>
      </c>
      <c r="I59" s="30">
        <f>SUM($D$11:$N$11,C6)</f>
        <v>3302</v>
      </c>
      <c r="J59" s="30">
        <f>SUM($E$11:$N$11,C6:D6)</f>
        <v>3137</v>
      </c>
      <c r="K59" s="30">
        <f>SUM($F$11:$N$11,C6:E6)</f>
        <v>3025</v>
      </c>
      <c r="L59" s="30">
        <f>SUM($G$11:$N$11,C6:F6)</f>
        <v>2859</v>
      </c>
      <c r="M59" s="30">
        <f>SUM($H$11:$N$11,C6:G6)</f>
        <v>2745</v>
      </c>
      <c r="N59" s="30">
        <f>SUM($I$11:$N$11,$C$6:$H$6)</f>
        <v>2629</v>
      </c>
      <c r="O59" s="19"/>
      <c r="P59" s="16"/>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2" ht="14.25" x14ac:dyDescent="0.45"/>
    <row r="82" spans="1:2" ht="14.25" x14ac:dyDescent="0.45"/>
    <row r="83" spans="1:2" ht="14.25" x14ac:dyDescent="0.45"/>
    <row r="84" spans="1:2" ht="14.25" x14ac:dyDescent="0.45"/>
    <row r="85" spans="1:2" ht="14.25" x14ac:dyDescent="0.45"/>
    <row r="86" spans="1:2" ht="14.25" x14ac:dyDescent="0.45">
      <c r="A86" s="17"/>
    </row>
    <row r="87" spans="1:2" ht="14.25" x14ac:dyDescent="0.45">
      <c r="B87" s="21"/>
    </row>
    <row r="88" spans="1:2" ht="14.25" x14ac:dyDescent="0.45"/>
    <row r="89" spans="1:2" ht="15" hidden="1" customHeight="1" x14ac:dyDescent="0.45"/>
    <row r="90" spans="1:2" ht="15" hidden="1" customHeight="1" x14ac:dyDescent="0.45"/>
    <row r="91" spans="1:2" ht="15" hidden="1" customHeight="1" x14ac:dyDescent="0.45"/>
    <row r="92" spans="1:2" ht="15" hidden="1" customHeight="1" x14ac:dyDescent="0.45"/>
    <row r="93" spans="1:2" ht="15" hidden="1" customHeight="1" x14ac:dyDescent="0.45"/>
    <row r="94" spans="1:2" ht="15" hidden="1" customHeight="1" x14ac:dyDescent="0.45"/>
    <row r="95" spans="1:2" ht="15" hidden="1" customHeight="1" x14ac:dyDescent="0.45"/>
    <row r="96" spans="1:2"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customHeight="1" x14ac:dyDescent="0.45"/>
  </sheetData>
  <pageMargins left="0.74803149606299213" right="0.74803149606299213" top="1.5354330708661419" bottom="0.98425196850393704" header="0.51181102362204722" footer="0.51181102362204722"/>
  <pageSetup paperSize="9" scale="54"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4"/>
  <sheetViews>
    <sheetView zoomScaleNormal="100" workbookViewId="0"/>
  </sheetViews>
  <sheetFormatPr defaultColWidth="0" defaultRowHeight="15" customHeight="1" zeroHeight="1" x14ac:dyDescent="0.45"/>
  <cols>
    <col min="1" max="1" width="2.86328125" style="14" customWidth="1"/>
    <col min="2" max="2" width="9"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64</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43</v>
      </c>
      <c r="C6" s="30">
        <v>1</v>
      </c>
      <c r="D6" s="30">
        <v>0</v>
      </c>
      <c r="E6" s="30">
        <v>0</v>
      </c>
      <c r="F6" s="30">
        <v>1</v>
      </c>
      <c r="G6" s="30">
        <v>2</v>
      </c>
      <c r="H6" s="30">
        <v>1</v>
      </c>
      <c r="I6" s="30"/>
      <c r="J6" s="30"/>
      <c r="K6" s="30"/>
      <c r="L6" s="30"/>
      <c r="M6" s="30"/>
      <c r="N6" s="30"/>
    </row>
    <row r="7" spans="2:16" ht="14.25" x14ac:dyDescent="0.45">
      <c r="B7" s="18" t="s">
        <v>44</v>
      </c>
      <c r="C7" s="30">
        <f>C6</f>
        <v>1</v>
      </c>
      <c r="D7" s="30">
        <f>IF(D6="","",D6+C7)</f>
        <v>1</v>
      </c>
      <c r="E7" s="30">
        <f t="shared" ref="E7" si="0">IF(E6="","",E6+D7)</f>
        <v>1</v>
      </c>
      <c r="F7" s="30">
        <f t="shared" ref="F7" si="1">IF(F6="","",F6+E7)</f>
        <v>2</v>
      </c>
      <c r="G7" s="30">
        <f t="shared" ref="G7" si="2">IF(G6="","",G6+F7)</f>
        <v>4</v>
      </c>
      <c r="H7" s="30">
        <f t="shared" ref="H7" si="3">IF(H6="","",H6+G7)</f>
        <v>5</v>
      </c>
      <c r="I7" s="30" t="str">
        <f t="shared" ref="I7" si="4">IF(I6="","",I6+H7)</f>
        <v/>
      </c>
      <c r="J7" s="30" t="str">
        <f t="shared" ref="J7" si="5">IF(J6="","",J6+I7)</f>
        <v/>
      </c>
      <c r="K7" s="30" t="str">
        <f t="shared" ref="K7" si="6">IF(K6="","",K6+J7)</f>
        <v/>
      </c>
      <c r="L7" s="30" t="str">
        <f t="shared" ref="L7" si="7">IF(L6="","",L6+K7)</f>
        <v/>
      </c>
      <c r="M7" s="30" t="str">
        <f t="shared" ref="M7" si="8">IF(M6="","",M6+L7)</f>
        <v/>
      </c>
      <c r="N7" s="30" t="str">
        <f t="shared" ref="N7" si="9">IF(N6="","",N6+M7)</f>
        <v/>
      </c>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43</v>
      </c>
      <c r="C11" s="30">
        <v>3</v>
      </c>
      <c r="D11" s="30">
        <v>2</v>
      </c>
      <c r="E11" s="30">
        <v>0</v>
      </c>
      <c r="F11" s="30">
        <v>3</v>
      </c>
      <c r="G11" s="30">
        <v>4</v>
      </c>
      <c r="H11" s="30">
        <v>5</v>
      </c>
      <c r="I11" s="30">
        <v>5</v>
      </c>
      <c r="J11" s="30">
        <v>4</v>
      </c>
      <c r="K11" s="30">
        <v>0</v>
      </c>
      <c r="L11" s="30">
        <v>1</v>
      </c>
      <c r="M11" s="30">
        <v>3</v>
      </c>
      <c r="N11" s="30">
        <v>0</v>
      </c>
    </row>
    <row r="12" spans="2:16" ht="14.25" x14ac:dyDescent="0.45">
      <c r="B12" s="18" t="s">
        <v>44</v>
      </c>
      <c r="C12" s="30">
        <f>C11</f>
        <v>3</v>
      </c>
      <c r="D12" s="30">
        <f>IF(D11="","",D11+C12)</f>
        <v>5</v>
      </c>
      <c r="E12" s="30">
        <f t="shared" ref="E12:N12" si="10">IF(E11="","",E11+D12)</f>
        <v>5</v>
      </c>
      <c r="F12" s="30">
        <f t="shared" si="10"/>
        <v>8</v>
      </c>
      <c r="G12" s="30">
        <f t="shared" si="10"/>
        <v>12</v>
      </c>
      <c r="H12" s="30">
        <f t="shared" si="10"/>
        <v>17</v>
      </c>
      <c r="I12" s="30">
        <f t="shared" si="10"/>
        <v>22</v>
      </c>
      <c r="J12" s="30">
        <f t="shared" si="10"/>
        <v>26</v>
      </c>
      <c r="K12" s="30">
        <f t="shared" si="10"/>
        <v>26</v>
      </c>
      <c r="L12" s="30">
        <f t="shared" si="10"/>
        <v>27</v>
      </c>
      <c r="M12" s="30">
        <f t="shared" si="10"/>
        <v>30</v>
      </c>
      <c r="N12" s="30">
        <f t="shared" si="10"/>
        <v>30</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43</v>
      </c>
      <c r="C16" s="30">
        <v>3</v>
      </c>
      <c r="D16" s="30">
        <v>3</v>
      </c>
      <c r="E16" s="30">
        <v>2</v>
      </c>
      <c r="F16" s="30">
        <v>5</v>
      </c>
      <c r="G16" s="30">
        <v>2</v>
      </c>
      <c r="H16" s="30">
        <v>1</v>
      </c>
      <c r="I16" s="30">
        <v>3</v>
      </c>
      <c r="J16" s="30">
        <v>3</v>
      </c>
      <c r="K16" s="30">
        <v>0</v>
      </c>
      <c r="L16" s="30">
        <v>3</v>
      </c>
      <c r="M16" s="30">
        <v>1</v>
      </c>
      <c r="N16" s="30">
        <v>1</v>
      </c>
    </row>
    <row r="17" spans="2:16" ht="14.25" x14ac:dyDescent="0.45">
      <c r="B17" s="18" t="s">
        <v>44</v>
      </c>
      <c r="C17" s="30">
        <f>C16</f>
        <v>3</v>
      </c>
      <c r="D17" s="30">
        <f t="shared" ref="D17:N17" si="11">C17+D16</f>
        <v>6</v>
      </c>
      <c r="E17" s="30">
        <f t="shared" si="11"/>
        <v>8</v>
      </c>
      <c r="F17" s="30">
        <f t="shared" si="11"/>
        <v>13</v>
      </c>
      <c r="G17" s="30">
        <f t="shared" si="11"/>
        <v>15</v>
      </c>
      <c r="H17" s="30">
        <f t="shared" si="11"/>
        <v>16</v>
      </c>
      <c r="I17" s="30">
        <f t="shared" si="11"/>
        <v>19</v>
      </c>
      <c r="J17" s="30">
        <f t="shared" si="11"/>
        <v>22</v>
      </c>
      <c r="K17" s="30">
        <f t="shared" si="11"/>
        <v>22</v>
      </c>
      <c r="L17" s="30">
        <f t="shared" si="11"/>
        <v>25</v>
      </c>
      <c r="M17" s="30">
        <f t="shared" si="11"/>
        <v>26</v>
      </c>
      <c r="N17" s="30">
        <f t="shared" si="11"/>
        <v>27</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43</v>
      </c>
      <c r="C21" s="30">
        <v>3</v>
      </c>
      <c r="D21" s="30">
        <v>7</v>
      </c>
      <c r="E21" s="30">
        <v>8</v>
      </c>
      <c r="F21" s="30">
        <v>6</v>
      </c>
      <c r="G21" s="30">
        <v>4</v>
      </c>
      <c r="H21" s="30">
        <v>7</v>
      </c>
      <c r="I21" s="30">
        <v>2</v>
      </c>
      <c r="J21" s="30">
        <v>4</v>
      </c>
      <c r="K21" s="30">
        <v>3</v>
      </c>
      <c r="L21" s="30">
        <v>3</v>
      </c>
      <c r="M21" s="30">
        <v>6</v>
      </c>
      <c r="N21" s="30">
        <v>3</v>
      </c>
    </row>
    <row r="22" spans="2:16" ht="14.25" x14ac:dyDescent="0.45">
      <c r="B22" s="18" t="s">
        <v>44</v>
      </c>
      <c r="C22" s="30">
        <f>C21</f>
        <v>3</v>
      </c>
      <c r="D22" s="30">
        <f t="shared" ref="D22:N22" si="12">C22+D21</f>
        <v>10</v>
      </c>
      <c r="E22" s="30">
        <f t="shared" si="12"/>
        <v>18</v>
      </c>
      <c r="F22" s="30">
        <f t="shared" si="12"/>
        <v>24</v>
      </c>
      <c r="G22" s="30">
        <f t="shared" si="12"/>
        <v>28</v>
      </c>
      <c r="H22" s="30">
        <f t="shared" si="12"/>
        <v>35</v>
      </c>
      <c r="I22" s="30">
        <f t="shared" si="12"/>
        <v>37</v>
      </c>
      <c r="J22" s="30">
        <f t="shared" si="12"/>
        <v>41</v>
      </c>
      <c r="K22" s="30">
        <f t="shared" si="12"/>
        <v>44</v>
      </c>
      <c r="L22" s="30">
        <f t="shared" si="12"/>
        <v>47</v>
      </c>
      <c r="M22" s="30">
        <f t="shared" si="12"/>
        <v>53</v>
      </c>
      <c r="N22" s="30">
        <f t="shared" si="12"/>
        <v>56</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43</v>
      </c>
      <c r="C26" s="30">
        <v>10</v>
      </c>
      <c r="D26" s="30">
        <v>10</v>
      </c>
      <c r="E26" s="30">
        <v>20</v>
      </c>
      <c r="F26" s="30">
        <v>11</v>
      </c>
      <c r="G26" s="30">
        <v>10</v>
      </c>
      <c r="H26" s="30">
        <v>12</v>
      </c>
      <c r="I26" s="30">
        <v>5</v>
      </c>
      <c r="J26" s="30">
        <v>5</v>
      </c>
      <c r="K26" s="30">
        <v>7</v>
      </c>
      <c r="L26" s="30">
        <v>5</v>
      </c>
      <c r="M26" s="30">
        <v>4</v>
      </c>
      <c r="N26" s="30">
        <v>10</v>
      </c>
    </row>
    <row r="27" spans="2:16" ht="14.25" x14ac:dyDescent="0.45">
      <c r="B27" s="18" t="s">
        <v>44</v>
      </c>
      <c r="C27" s="30">
        <f>C26</f>
        <v>10</v>
      </c>
      <c r="D27" s="30">
        <f t="shared" ref="D27:N27" si="13">C27+D26</f>
        <v>20</v>
      </c>
      <c r="E27" s="30">
        <f t="shared" si="13"/>
        <v>40</v>
      </c>
      <c r="F27" s="30">
        <f t="shared" si="13"/>
        <v>51</v>
      </c>
      <c r="G27" s="30">
        <f t="shared" si="13"/>
        <v>61</v>
      </c>
      <c r="H27" s="30">
        <f t="shared" si="13"/>
        <v>73</v>
      </c>
      <c r="I27" s="30">
        <f t="shared" si="13"/>
        <v>78</v>
      </c>
      <c r="J27" s="30">
        <f t="shared" si="13"/>
        <v>83</v>
      </c>
      <c r="K27" s="30">
        <f t="shared" si="13"/>
        <v>90</v>
      </c>
      <c r="L27" s="30">
        <f t="shared" si="13"/>
        <v>95</v>
      </c>
      <c r="M27" s="30">
        <f t="shared" si="13"/>
        <v>99</v>
      </c>
      <c r="N27" s="30">
        <f t="shared" si="13"/>
        <v>109</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43</v>
      </c>
      <c r="C31" s="30">
        <v>0</v>
      </c>
      <c r="D31" s="30">
        <v>0</v>
      </c>
      <c r="E31" s="30">
        <v>0</v>
      </c>
      <c r="F31" s="30">
        <v>0</v>
      </c>
      <c r="G31" s="30">
        <v>0</v>
      </c>
      <c r="H31" s="30">
        <v>0</v>
      </c>
      <c r="I31" s="30">
        <v>0</v>
      </c>
      <c r="J31" s="30">
        <v>3</v>
      </c>
      <c r="K31" s="30">
        <v>2</v>
      </c>
      <c r="L31" s="30">
        <v>4</v>
      </c>
      <c r="M31" s="30">
        <v>8</v>
      </c>
      <c r="N31" s="30">
        <v>3</v>
      </c>
    </row>
    <row r="32" spans="2:16" ht="14.25" x14ac:dyDescent="0.45">
      <c r="B32" s="18" t="s">
        <v>44</v>
      </c>
      <c r="C32" s="30">
        <v>0</v>
      </c>
      <c r="D32" s="30">
        <v>0</v>
      </c>
      <c r="E32" s="30">
        <v>0</v>
      </c>
      <c r="F32" s="30">
        <v>0</v>
      </c>
      <c r="G32" s="30">
        <v>0</v>
      </c>
      <c r="H32" s="30">
        <v>0</v>
      </c>
      <c r="I32" s="30">
        <v>0</v>
      </c>
      <c r="J32" s="30">
        <f>J31+I32</f>
        <v>3</v>
      </c>
      <c r="K32" s="30">
        <f>K31+J32</f>
        <v>5</v>
      </c>
      <c r="L32" s="30">
        <f>L31+K32</f>
        <v>9</v>
      </c>
      <c r="M32" s="30">
        <f>M31+L32</f>
        <v>17</v>
      </c>
      <c r="N32" s="30">
        <f>N31+M32</f>
        <v>20</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7" t="s">
        <v>45</v>
      </c>
      <c r="C56" s="35"/>
      <c r="D56" s="35"/>
      <c r="E56" s="35"/>
      <c r="F56" s="35"/>
      <c r="G56" s="35"/>
      <c r="H56" s="35"/>
      <c r="I56" s="35"/>
      <c r="J56" s="35"/>
      <c r="K56" s="35"/>
      <c r="L56" s="35"/>
      <c r="M56" s="35"/>
      <c r="N56" s="35"/>
    </row>
    <row r="57" spans="2:16" ht="14.25" x14ac:dyDescent="0.45">
      <c r="B57" s="18" t="s">
        <v>30</v>
      </c>
      <c r="C57" s="36" t="s">
        <v>37</v>
      </c>
      <c r="D57" s="36" t="s">
        <v>38</v>
      </c>
      <c r="E57" s="36" t="s">
        <v>39</v>
      </c>
      <c r="F57" s="36" t="s">
        <v>40</v>
      </c>
      <c r="G57" s="36" t="s">
        <v>41</v>
      </c>
      <c r="H57" s="36" t="s">
        <v>42</v>
      </c>
      <c r="I57" s="36" t="s">
        <v>31</v>
      </c>
      <c r="J57" s="36" t="s">
        <v>85</v>
      </c>
      <c r="K57" s="36" t="s">
        <v>33</v>
      </c>
      <c r="L57" s="36" t="s">
        <v>34</v>
      </c>
      <c r="M57" s="36" t="s">
        <v>35</v>
      </c>
      <c r="N57" s="36" t="s">
        <v>36</v>
      </c>
    </row>
    <row r="58" spans="2:16" ht="14.25" x14ac:dyDescent="0.45">
      <c r="B58" s="18" t="s">
        <v>43</v>
      </c>
      <c r="C58" s="31">
        <f>I11</f>
        <v>5</v>
      </c>
      <c r="D58" s="31">
        <f t="shared" ref="D58:H58" si="14">J11</f>
        <v>4</v>
      </c>
      <c r="E58" s="31">
        <f t="shared" si="14"/>
        <v>0</v>
      </c>
      <c r="F58" s="31">
        <f t="shared" si="14"/>
        <v>1</v>
      </c>
      <c r="G58" s="31">
        <f t="shared" si="14"/>
        <v>3</v>
      </c>
      <c r="H58" s="31">
        <f t="shared" si="14"/>
        <v>0</v>
      </c>
      <c r="I58" s="31">
        <f>C6</f>
        <v>1</v>
      </c>
      <c r="J58" s="31">
        <f t="shared" ref="J58:N58" si="15">D6</f>
        <v>0</v>
      </c>
      <c r="K58" s="31">
        <f t="shared" si="15"/>
        <v>0</v>
      </c>
      <c r="L58" s="31">
        <f t="shared" si="15"/>
        <v>1</v>
      </c>
      <c r="M58" s="31">
        <f t="shared" si="15"/>
        <v>2</v>
      </c>
      <c r="N58" s="31">
        <f t="shared" si="15"/>
        <v>1</v>
      </c>
    </row>
    <row r="59" spans="2:16" ht="30" customHeight="1" x14ac:dyDescent="0.45">
      <c r="B59" s="20" t="s">
        <v>46</v>
      </c>
      <c r="C59" s="30">
        <f>SUM($J$16:$N$16,$C$11:$I$11)</f>
        <v>30</v>
      </c>
      <c r="D59" s="30">
        <f>SUM($K$16:$N$16,$C$11:$J$11)</f>
        <v>31</v>
      </c>
      <c r="E59" s="30">
        <f>SUM($L$16:$N$16,$C$11:$K$11)</f>
        <v>31</v>
      </c>
      <c r="F59" s="30">
        <f>SUM($M$16:$N$16,$C$11:$L$11)</f>
        <v>29</v>
      </c>
      <c r="G59" s="30">
        <f>SUM($N$16,$C$11:$M$11)</f>
        <v>31</v>
      </c>
      <c r="H59" s="30">
        <f>SUM($C$11:$N$11)</f>
        <v>30</v>
      </c>
      <c r="I59" s="30">
        <f>SUM($D$11:$N$11,C6)</f>
        <v>28</v>
      </c>
      <c r="J59" s="30">
        <f>SUM($E$11:$N$11,C6:D6)</f>
        <v>26</v>
      </c>
      <c r="K59" s="30">
        <f>SUM($F$11:$N$11,C6:E6)</f>
        <v>26</v>
      </c>
      <c r="L59" s="30">
        <f>SUM($G$11:$N$11,C6:F6)</f>
        <v>24</v>
      </c>
      <c r="M59" s="30">
        <f>SUM($H$11:$N$11,C6:G6)</f>
        <v>22</v>
      </c>
      <c r="N59" s="30">
        <f>SUM($I$11:$N$11,C6:H6)</f>
        <v>18</v>
      </c>
      <c r="O59" s="19"/>
      <c r="P59" s="16"/>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15" ht="14.25" x14ac:dyDescent="0.45"/>
    <row r="82" spans="1:15" ht="14.25" x14ac:dyDescent="0.45"/>
    <row r="83" spans="1:15" ht="14.25" x14ac:dyDescent="0.45"/>
    <row r="84" spans="1:15" ht="14.25" x14ac:dyDescent="0.45"/>
    <row r="85" spans="1:15" ht="14.25" x14ac:dyDescent="0.45"/>
    <row r="86" spans="1:15" ht="14.25" x14ac:dyDescent="0.45">
      <c r="A86" s="17" t="s">
        <v>47</v>
      </c>
    </row>
    <row r="87" spans="1:15" ht="45" customHeight="1" x14ac:dyDescent="0.45">
      <c r="A87" s="24">
        <v>1</v>
      </c>
      <c r="B87" s="52" t="s">
        <v>65</v>
      </c>
      <c r="C87" s="52"/>
      <c r="D87" s="52"/>
      <c r="E87" s="52"/>
      <c r="F87" s="52"/>
      <c r="G87" s="52"/>
      <c r="H87" s="52"/>
      <c r="I87" s="52"/>
      <c r="J87" s="52"/>
      <c r="K87" s="52"/>
      <c r="L87" s="52"/>
      <c r="M87" s="52"/>
      <c r="N87" s="52"/>
      <c r="O87" s="52"/>
    </row>
    <row r="88" spans="1:15" ht="14.25" x14ac:dyDescent="0.45">
      <c r="B88" s="21"/>
    </row>
    <row r="89" spans="1:15" ht="14.25" hidden="1" x14ac:dyDescent="0.45"/>
    <row r="90" spans="1:15" ht="15" hidden="1" customHeight="1" x14ac:dyDescent="0.45"/>
    <row r="91" spans="1:15" ht="15" hidden="1" customHeight="1" x14ac:dyDescent="0.45"/>
    <row r="92" spans="1:15" ht="15" hidden="1" customHeight="1" x14ac:dyDescent="0.45"/>
    <row r="93" spans="1:15" ht="15" hidden="1" customHeight="1" x14ac:dyDescent="0.45"/>
    <row r="94" spans="1:15" ht="15" hidden="1" customHeight="1" x14ac:dyDescent="0.45"/>
    <row r="95" spans="1:15" ht="15" hidden="1" customHeight="1" x14ac:dyDescent="0.45"/>
    <row r="96" spans="1:15"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sheetData>
  <mergeCells count="1">
    <mergeCell ref="B87:O87"/>
  </mergeCells>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04"/>
  <sheetViews>
    <sheetView workbookViewId="0"/>
  </sheetViews>
  <sheetFormatPr defaultColWidth="0" defaultRowHeight="15" customHeight="1" zeroHeight="1" x14ac:dyDescent="0.45"/>
  <cols>
    <col min="1" max="1" width="2.86328125" style="14" customWidth="1"/>
    <col min="2" max="2" width="9"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66</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43</v>
      </c>
      <c r="C6" s="30">
        <v>33</v>
      </c>
      <c r="D6" s="30">
        <v>30</v>
      </c>
      <c r="E6" s="30">
        <v>30</v>
      </c>
      <c r="F6" s="30">
        <v>24</v>
      </c>
      <c r="G6" s="30">
        <v>27</v>
      </c>
      <c r="H6" s="30">
        <v>24</v>
      </c>
      <c r="I6" s="30"/>
      <c r="J6" s="30"/>
      <c r="K6" s="30"/>
      <c r="L6" s="30"/>
      <c r="M6" s="30"/>
      <c r="N6" s="30"/>
    </row>
    <row r="7" spans="2:16" ht="14.25" x14ac:dyDescent="0.45">
      <c r="B7" s="18" t="s">
        <v>44</v>
      </c>
      <c r="C7" s="30">
        <f>C6</f>
        <v>33</v>
      </c>
      <c r="D7" s="30">
        <f>IF(D6="","",D6+C7)</f>
        <v>63</v>
      </c>
      <c r="E7" s="30">
        <f t="shared" ref="E7" si="0">IF(E6="","",E6+D7)</f>
        <v>93</v>
      </c>
      <c r="F7" s="30">
        <f t="shared" ref="F7" si="1">IF(F6="","",F6+E7)</f>
        <v>117</v>
      </c>
      <c r="G7" s="30">
        <f t="shared" ref="G7" si="2">IF(G6="","",G6+F7)</f>
        <v>144</v>
      </c>
      <c r="H7" s="30">
        <f t="shared" ref="H7" si="3">IF(H6="","",H6+G7)</f>
        <v>168</v>
      </c>
      <c r="I7" s="30" t="str">
        <f t="shared" ref="I7" si="4">IF(I6="","",I6+H7)</f>
        <v/>
      </c>
      <c r="J7" s="30" t="str">
        <f t="shared" ref="J7" si="5">IF(J6="","",J6+I7)</f>
        <v/>
      </c>
      <c r="K7" s="30" t="str">
        <f t="shared" ref="K7" si="6">IF(K6="","",K6+J7)</f>
        <v/>
      </c>
      <c r="L7" s="30" t="str">
        <f t="shared" ref="L7" si="7">IF(L6="","",L6+K7)</f>
        <v/>
      </c>
      <c r="M7" s="30" t="str">
        <f t="shared" ref="M7" si="8">IF(M6="","",M6+L7)</f>
        <v/>
      </c>
      <c r="N7" s="30" t="str">
        <f t="shared" ref="N7" si="9">IF(N6="","",N6+M7)</f>
        <v/>
      </c>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43</v>
      </c>
      <c r="C11" s="30">
        <v>45</v>
      </c>
      <c r="D11" s="30">
        <v>40</v>
      </c>
      <c r="E11" s="30">
        <v>34</v>
      </c>
      <c r="F11" s="30">
        <v>55</v>
      </c>
      <c r="G11" s="30">
        <v>35</v>
      </c>
      <c r="H11" s="30">
        <v>49</v>
      </c>
      <c r="I11" s="30">
        <v>40</v>
      </c>
      <c r="J11" s="30">
        <v>44</v>
      </c>
      <c r="K11" s="30">
        <v>31</v>
      </c>
      <c r="L11" s="30">
        <v>28</v>
      </c>
      <c r="M11" s="30">
        <v>43</v>
      </c>
      <c r="N11" s="30">
        <v>41</v>
      </c>
    </row>
    <row r="12" spans="2:16" ht="14.25" x14ac:dyDescent="0.45">
      <c r="B12" s="18" t="s">
        <v>44</v>
      </c>
      <c r="C12" s="30">
        <f>C11</f>
        <v>45</v>
      </c>
      <c r="D12" s="30">
        <f>IF(D11="","",D11+C12)</f>
        <v>85</v>
      </c>
      <c r="E12" s="30">
        <f t="shared" ref="E12:N12" si="10">IF(E11="","",E11+D12)</f>
        <v>119</v>
      </c>
      <c r="F12" s="30">
        <f t="shared" si="10"/>
        <v>174</v>
      </c>
      <c r="G12" s="30">
        <f t="shared" si="10"/>
        <v>209</v>
      </c>
      <c r="H12" s="30">
        <f t="shared" si="10"/>
        <v>258</v>
      </c>
      <c r="I12" s="30">
        <f t="shared" si="10"/>
        <v>298</v>
      </c>
      <c r="J12" s="30">
        <f t="shared" si="10"/>
        <v>342</v>
      </c>
      <c r="K12" s="30">
        <f t="shared" si="10"/>
        <v>373</v>
      </c>
      <c r="L12" s="30">
        <f t="shared" si="10"/>
        <v>401</v>
      </c>
      <c r="M12" s="30">
        <f t="shared" si="10"/>
        <v>444</v>
      </c>
      <c r="N12" s="30">
        <f t="shared" si="10"/>
        <v>485</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43</v>
      </c>
      <c r="C16" s="30">
        <v>53</v>
      </c>
      <c r="D16" s="30">
        <v>77</v>
      </c>
      <c r="E16" s="30">
        <v>51</v>
      </c>
      <c r="F16" s="30">
        <v>64</v>
      </c>
      <c r="G16" s="30">
        <v>61</v>
      </c>
      <c r="H16" s="30">
        <v>63</v>
      </c>
      <c r="I16" s="30">
        <v>60</v>
      </c>
      <c r="J16" s="30">
        <v>68</v>
      </c>
      <c r="K16" s="30">
        <v>41</v>
      </c>
      <c r="L16" s="30">
        <v>44</v>
      </c>
      <c r="M16" s="30">
        <v>44</v>
      </c>
      <c r="N16" s="30">
        <v>38</v>
      </c>
    </row>
    <row r="17" spans="2:16" ht="14.25" x14ac:dyDescent="0.45">
      <c r="B17" s="18" t="s">
        <v>44</v>
      </c>
      <c r="C17" s="30">
        <f>C16</f>
        <v>53</v>
      </c>
      <c r="D17" s="30">
        <f t="shared" ref="D17" si="11">C17+D16</f>
        <v>130</v>
      </c>
      <c r="E17" s="30">
        <f t="shared" ref="E17:N17" si="12">D17+E16</f>
        <v>181</v>
      </c>
      <c r="F17" s="30">
        <f t="shared" si="12"/>
        <v>245</v>
      </c>
      <c r="G17" s="30">
        <f t="shared" si="12"/>
        <v>306</v>
      </c>
      <c r="H17" s="30">
        <f t="shared" si="12"/>
        <v>369</v>
      </c>
      <c r="I17" s="30">
        <f t="shared" si="12"/>
        <v>429</v>
      </c>
      <c r="J17" s="30">
        <f t="shared" si="12"/>
        <v>497</v>
      </c>
      <c r="K17" s="30">
        <f t="shared" si="12"/>
        <v>538</v>
      </c>
      <c r="L17" s="30">
        <f t="shared" si="12"/>
        <v>582</v>
      </c>
      <c r="M17" s="30">
        <f t="shared" si="12"/>
        <v>626</v>
      </c>
      <c r="N17" s="30">
        <f t="shared" si="12"/>
        <v>664</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43</v>
      </c>
      <c r="C21" s="30">
        <v>74</v>
      </c>
      <c r="D21" s="30">
        <v>89</v>
      </c>
      <c r="E21" s="30">
        <v>96</v>
      </c>
      <c r="F21" s="30">
        <v>119</v>
      </c>
      <c r="G21" s="30">
        <v>99</v>
      </c>
      <c r="H21" s="30">
        <v>78</v>
      </c>
      <c r="I21" s="30">
        <v>103</v>
      </c>
      <c r="J21" s="30">
        <v>89</v>
      </c>
      <c r="K21" s="30">
        <v>90</v>
      </c>
      <c r="L21" s="30">
        <v>59</v>
      </c>
      <c r="M21" s="30">
        <v>81</v>
      </c>
      <c r="N21" s="30">
        <v>69</v>
      </c>
    </row>
    <row r="22" spans="2:16" ht="14.25" x14ac:dyDescent="0.45">
      <c r="B22" s="18" t="s">
        <v>44</v>
      </c>
      <c r="C22" s="30">
        <f>C21</f>
        <v>74</v>
      </c>
      <c r="D22" s="30">
        <f t="shared" ref="D22:N22" si="13">C22+D21</f>
        <v>163</v>
      </c>
      <c r="E22" s="30">
        <f t="shared" si="13"/>
        <v>259</v>
      </c>
      <c r="F22" s="30">
        <f t="shared" si="13"/>
        <v>378</v>
      </c>
      <c r="G22" s="30">
        <f t="shared" si="13"/>
        <v>477</v>
      </c>
      <c r="H22" s="30">
        <f t="shared" si="13"/>
        <v>555</v>
      </c>
      <c r="I22" s="30">
        <f t="shared" si="13"/>
        <v>658</v>
      </c>
      <c r="J22" s="30">
        <f t="shared" si="13"/>
        <v>747</v>
      </c>
      <c r="K22" s="30">
        <f t="shared" si="13"/>
        <v>837</v>
      </c>
      <c r="L22" s="30">
        <f t="shared" si="13"/>
        <v>896</v>
      </c>
      <c r="M22" s="30">
        <f t="shared" si="13"/>
        <v>977</v>
      </c>
      <c r="N22" s="30">
        <f t="shared" si="13"/>
        <v>1046</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43</v>
      </c>
      <c r="C26" s="30">
        <v>58</v>
      </c>
      <c r="D26" s="30">
        <v>106</v>
      </c>
      <c r="E26" s="30">
        <v>106</v>
      </c>
      <c r="F26" s="30">
        <v>85</v>
      </c>
      <c r="G26" s="30">
        <v>74</v>
      </c>
      <c r="H26" s="30">
        <v>64</v>
      </c>
      <c r="I26" s="30">
        <v>71</v>
      </c>
      <c r="J26" s="30">
        <v>86</v>
      </c>
      <c r="K26" s="30">
        <v>74</v>
      </c>
      <c r="L26" s="30">
        <v>86</v>
      </c>
      <c r="M26" s="30">
        <v>78</v>
      </c>
      <c r="N26" s="30">
        <v>92</v>
      </c>
    </row>
    <row r="27" spans="2:16" ht="14.25" x14ac:dyDescent="0.45">
      <c r="B27" s="18" t="s">
        <v>44</v>
      </c>
      <c r="C27" s="30">
        <f>C26</f>
        <v>58</v>
      </c>
      <c r="D27" s="30">
        <f t="shared" ref="D27:N27" si="14">C27+D26</f>
        <v>164</v>
      </c>
      <c r="E27" s="30">
        <f t="shared" si="14"/>
        <v>270</v>
      </c>
      <c r="F27" s="30">
        <f t="shared" si="14"/>
        <v>355</v>
      </c>
      <c r="G27" s="30">
        <f t="shared" si="14"/>
        <v>429</v>
      </c>
      <c r="H27" s="30">
        <f t="shared" si="14"/>
        <v>493</v>
      </c>
      <c r="I27" s="30">
        <f t="shared" si="14"/>
        <v>564</v>
      </c>
      <c r="J27" s="30">
        <f t="shared" si="14"/>
        <v>650</v>
      </c>
      <c r="K27" s="30">
        <f t="shared" si="14"/>
        <v>724</v>
      </c>
      <c r="L27" s="30">
        <f t="shared" si="14"/>
        <v>810</v>
      </c>
      <c r="M27" s="30">
        <f t="shared" si="14"/>
        <v>888</v>
      </c>
      <c r="N27" s="30">
        <f t="shared" si="14"/>
        <v>980</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43</v>
      </c>
      <c r="C31" s="30">
        <v>0</v>
      </c>
      <c r="D31" s="30">
        <v>0</v>
      </c>
      <c r="E31" s="30">
        <v>0</v>
      </c>
      <c r="F31" s="30">
        <v>0</v>
      </c>
      <c r="G31" s="30">
        <v>3</v>
      </c>
      <c r="H31" s="30">
        <v>5</v>
      </c>
      <c r="I31" s="30">
        <v>21</v>
      </c>
      <c r="J31" s="30">
        <v>34</v>
      </c>
      <c r="K31" s="30">
        <v>32</v>
      </c>
      <c r="L31" s="30">
        <v>43</v>
      </c>
      <c r="M31" s="30">
        <v>76</v>
      </c>
      <c r="N31" s="30">
        <v>86</v>
      </c>
    </row>
    <row r="32" spans="2:16" ht="14.25" x14ac:dyDescent="0.45">
      <c r="B32" s="18" t="s">
        <v>44</v>
      </c>
      <c r="C32" s="30">
        <v>0</v>
      </c>
      <c r="D32" s="30">
        <v>0</v>
      </c>
      <c r="E32" s="30">
        <v>0</v>
      </c>
      <c r="F32" s="30">
        <v>0</v>
      </c>
      <c r="G32" s="30">
        <f t="shared" ref="G32:N32" si="15">F32+G31</f>
        <v>3</v>
      </c>
      <c r="H32" s="30">
        <f t="shared" si="15"/>
        <v>8</v>
      </c>
      <c r="I32" s="30">
        <f t="shared" si="15"/>
        <v>29</v>
      </c>
      <c r="J32" s="30">
        <f t="shared" si="15"/>
        <v>63</v>
      </c>
      <c r="K32" s="30">
        <f t="shared" si="15"/>
        <v>95</v>
      </c>
      <c r="L32" s="30">
        <f t="shared" si="15"/>
        <v>138</v>
      </c>
      <c r="M32" s="30">
        <f t="shared" si="15"/>
        <v>214</v>
      </c>
      <c r="N32" s="30">
        <f t="shared" si="15"/>
        <v>300</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2:16" ht="14.25" x14ac:dyDescent="0.45"/>
    <row r="50" spans="2:16" ht="14.25" x14ac:dyDescent="0.45"/>
    <row r="51" spans="2:16" ht="14.25" x14ac:dyDescent="0.45"/>
    <row r="52" spans="2:16" ht="14.25" x14ac:dyDescent="0.45"/>
    <row r="53" spans="2:16" ht="14.25" x14ac:dyDescent="0.45"/>
    <row r="54" spans="2:16" ht="14.25" x14ac:dyDescent="0.45"/>
    <row r="55" spans="2:16" ht="14.25" x14ac:dyDescent="0.45"/>
    <row r="56" spans="2:16" ht="14.25" x14ac:dyDescent="0.45">
      <c r="B56" s="17" t="s">
        <v>45</v>
      </c>
      <c r="C56" s="35"/>
      <c r="D56" s="35"/>
      <c r="E56" s="35"/>
      <c r="F56" s="35"/>
      <c r="G56" s="35"/>
      <c r="H56" s="35"/>
      <c r="I56" s="35"/>
      <c r="J56" s="35"/>
      <c r="K56" s="35"/>
      <c r="L56" s="35"/>
      <c r="M56" s="35"/>
      <c r="N56" s="35"/>
    </row>
    <row r="57" spans="2:16" ht="14.25" x14ac:dyDescent="0.45">
      <c r="B57" s="18" t="s">
        <v>30</v>
      </c>
      <c r="C57" s="36" t="s">
        <v>37</v>
      </c>
      <c r="D57" s="36" t="s">
        <v>38</v>
      </c>
      <c r="E57" s="36" t="s">
        <v>39</v>
      </c>
      <c r="F57" s="36" t="s">
        <v>40</v>
      </c>
      <c r="G57" s="36" t="s">
        <v>41</v>
      </c>
      <c r="H57" s="36" t="s">
        <v>42</v>
      </c>
      <c r="I57" s="36" t="s">
        <v>31</v>
      </c>
      <c r="J57" s="36" t="s">
        <v>85</v>
      </c>
      <c r="K57" s="36" t="s">
        <v>33</v>
      </c>
      <c r="L57" s="36" t="s">
        <v>34</v>
      </c>
      <c r="M57" s="36" t="s">
        <v>35</v>
      </c>
      <c r="N57" s="36" t="s">
        <v>36</v>
      </c>
    </row>
    <row r="58" spans="2:16" ht="14.25" x14ac:dyDescent="0.45">
      <c r="B58" s="18" t="s">
        <v>43</v>
      </c>
      <c r="C58" s="31">
        <f>I11</f>
        <v>40</v>
      </c>
      <c r="D58" s="31">
        <f t="shared" ref="D58:H58" si="16">J11</f>
        <v>44</v>
      </c>
      <c r="E58" s="31">
        <f t="shared" si="16"/>
        <v>31</v>
      </c>
      <c r="F58" s="31">
        <f t="shared" si="16"/>
        <v>28</v>
      </c>
      <c r="G58" s="31">
        <f t="shared" si="16"/>
        <v>43</v>
      </c>
      <c r="H58" s="31">
        <f t="shared" si="16"/>
        <v>41</v>
      </c>
      <c r="I58" s="31">
        <f>C6</f>
        <v>33</v>
      </c>
      <c r="J58" s="31">
        <f t="shared" ref="J58:M58" si="17">D6</f>
        <v>30</v>
      </c>
      <c r="K58" s="31">
        <f t="shared" si="17"/>
        <v>30</v>
      </c>
      <c r="L58" s="31">
        <f t="shared" si="17"/>
        <v>24</v>
      </c>
      <c r="M58" s="31">
        <f t="shared" si="17"/>
        <v>27</v>
      </c>
      <c r="N58" s="31">
        <f>H6</f>
        <v>24</v>
      </c>
    </row>
    <row r="59" spans="2:16" ht="30" customHeight="1" x14ac:dyDescent="0.45">
      <c r="B59" s="20" t="s">
        <v>46</v>
      </c>
      <c r="C59" s="30">
        <f>SUM($J$16:$N$16,$C$11:$I$11)</f>
        <v>533</v>
      </c>
      <c r="D59" s="30">
        <f>SUM($K$16:$N$16,$C$11:$J$11)</f>
        <v>509</v>
      </c>
      <c r="E59" s="30">
        <f>SUM($L$16:$N$16,$C$11:$K$11)</f>
        <v>499</v>
      </c>
      <c r="F59" s="30">
        <f>SUM($M$16:$N$16,$C$11:$L$11)</f>
        <v>483</v>
      </c>
      <c r="G59" s="30">
        <f>SUM($N$16,$C$11:$M$11)</f>
        <v>482</v>
      </c>
      <c r="H59" s="30">
        <f>SUM($C$11:$N$11)</f>
        <v>485</v>
      </c>
      <c r="I59" s="30">
        <f>SUM($D$11:$N$11,C6)</f>
        <v>473</v>
      </c>
      <c r="J59" s="30">
        <f>SUM($E$11:$N$11,C6:D6)</f>
        <v>463</v>
      </c>
      <c r="K59" s="30">
        <f>SUM($F$11:$N$11,C6:E6)</f>
        <v>459</v>
      </c>
      <c r="L59" s="30">
        <f>SUM($G$11:$N$11,C6:F6)</f>
        <v>428</v>
      </c>
      <c r="M59" s="30">
        <f>SUM($H$11:$N$11,C6:G6)</f>
        <v>420</v>
      </c>
      <c r="N59" s="30">
        <f>SUM($I$11:$N$11,C6:H6)</f>
        <v>395</v>
      </c>
      <c r="O59" s="19"/>
      <c r="P59" s="16"/>
    </row>
    <row r="60" spans="2:16" ht="14.25" x14ac:dyDescent="0.45"/>
    <row r="61" spans="2:16" ht="14.25" x14ac:dyDescent="0.45"/>
    <row r="62" spans="2:16" ht="14.25" x14ac:dyDescent="0.45"/>
    <row r="63" spans="2:16" ht="14.25" x14ac:dyDescent="0.45"/>
    <row r="64" spans="2:16" ht="14.25" x14ac:dyDescent="0.45"/>
    <row r="65" ht="14.25" x14ac:dyDescent="0.45"/>
    <row r="66" ht="14.25" x14ac:dyDescent="0.45"/>
    <row r="67" ht="14.25" x14ac:dyDescent="0.45"/>
    <row r="68" ht="14.25" x14ac:dyDescent="0.45"/>
    <row r="69" ht="14.25" x14ac:dyDescent="0.45"/>
    <row r="70" ht="14.25" x14ac:dyDescent="0.45"/>
    <row r="71" ht="14.25" x14ac:dyDescent="0.45"/>
    <row r="72" ht="14.25" x14ac:dyDescent="0.45"/>
    <row r="73" ht="14.25" x14ac:dyDescent="0.45"/>
    <row r="74" ht="14.25" x14ac:dyDescent="0.45"/>
    <row r="75" ht="14.25" x14ac:dyDescent="0.45"/>
    <row r="76" ht="14.25" x14ac:dyDescent="0.45"/>
    <row r="77" ht="14.25" x14ac:dyDescent="0.45"/>
    <row r="78" ht="14.25" x14ac:dyDescent="0.45"/>
    <row r="79" ht="14.25" x14ac:dyDescent="0.45"/>
    <row r="80" ht="14.25" x14ac:dyDescent="0.45"/>
    <row r="81" spans="1:14" ht="14.25" x14ac:dyDescent="0.45"/>
    <row r="82" spans="1:14" ht="14.25" x14ac:dyDescent="0.45"/>
    <row r="83" spans="1:14" ht="14.25" x14ac:dyDescent="0.45"/>
    <row r="84" spans="1:14" ht="14.25" x14ac:dyDescent="0.45"/>
    <row r="85" spans="1:14" ht="14.25" x14ac:dyDescent="0.45"/>
    <row r="86" spans="1:14" s="26" customFormat="1" ht="14.25" x14ac:dyDescent="0.45">
      <c r="A86" s="25"/>
      <c r="C86" s="37"/>
      <c r="D86" s="37"/>
      <c r="E86" s="37"/>
      <c r="F86" s="37"/>
      <c r="G86" s="37"/>
      <c r="H86" s="37"/>
      <c r="I86" s="37"/>
      <c r="J86" s="37"/>
      <c r="K86" s="37"/>
      <c r="L86" s="37"/>
      <c r="M86" s="37"/>
      <c r="N86" s="37"/>
    </row>
    <row r="87" spans="1:14" s="26" customFormat="1" ht="30" customHeight="1" x14ac:dyDescent="0.45">
      <c r="B87" s="27"/>
      <c r="C87" s="37"/>
      <c r="D87" s="37"/>
      <c r="E87" s="37"/>
      <c r="F87" s="37"/>
      <c r="G87" s="37"/>
      <c r="H87" s="37"/>
      <c r="I87" s="37"/>
      <c r="J87" s="37"/>
      <c r="K87" s="37"/>
      <c r="L87" s="37"/>
      <c r="M87" s="37"/>
      <c r="N87" s="37"/>
    </row>
    <row r="88" spans="1:14" s="26" customFormat="1" ht="14.25" x14ac:dyDescent="0.45">
      <c r="B88" s="27"/>
      <c r="C88" s="37"/>
      <c r="D88" s="37"/>
      <c r="E88" s="37"/>
      <c r="F88" s="37"/>
      <c r="G88" s="37"/>
      <c r="H88" s="37"/>
      <c r="I88" s="37"/>
      <c r="J88" s="37"/>
      <c r="K88" s="37"/>
      <c r="L88" s="37"/>
      <c r="M88" s="37"/>
      <c r="N88" s="37"/>
    </row>
    <row r="89" spans="1:14" ht="14.25" x14ac:dyDescent="0.45"/>
    <row r="90" spans="1:14" ht="15" hidden="1" customHeight="1" x14ac:dyDescent="0.45"/>
    <row r="91" spans="1:14" ht="15" hidden="1" customHeight="1" x14ac:dyDescent="0.45"/>
    <row r="92" spans="1:14" ht="15" hidden="1" customHeight="1" x14ac:dyDescent="0.45"/>
    <row r="93" spans="1:14" ht="15" hidden="1" customHeight="1" x14ac:dyDescent="0.45"/>
    <row r="94" spans="1:14" ht="15" hidden="1" customHeight="1" x14ac:dyDescent="0.45"/>
    <row r="95" spans="1:14" ht="15" hidden="1" customHeight="1" x14ac:dyDescent="0.45"/>
    <row r="96" spans="1:14"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sheetData>
  <pageMargins left="0.74803149606299213" right="0.74803149606299213" top="1.5354330708661419" bottom="0.98425196850393704" header="0.51181102362204722" footer="0.51181102362204722"/>
  <pageSetup paperSize="9" scale="52"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12"/>
  <sheetViews>
    <sheetView workbookViewId="0"/>
  </sheetViews>
  <sheetFormatPr defaultColWidth="0" defaultRowHeight="15" customHeight="1" zeroHeight="1" x14ac:dyDescent="0.45"/>
  <cols>
    <col min="1" max="1" width="2.86328125" style="14" customWidth="1"/>
    <col min="2" max="2" width="17.59765625" style="14" customWidth="1"/>
    <col min="3" max="14" width="9" style="33" customWidth="1"/>
    <col min="15" max="15" width="2.86328125" style="14" customWidth="1"/>
    <col min="16" max="16" width="0" style="14" hidden="1" customWidth="1"/>
    <col min="17" max="16384" width="9.1328125" style="14" hidden="1"/>
  </cols>
  <sheetData>
    <row r="1" spans="2:16" ht="14.25" x14ac:dyDescent="0.45"/>
    <row r="2" spans="2:16" ht="14.25" x14ac:dyDescent="0.45">
      <c r="B2" s="15" t="s">
        <v>67</v>
      </c>
    </row>
    <row r="3" spans="2:16" ht="14.25" x14ac:dyDescent="0.45">
      <c r="B3" s="15"/>
    </row>
    <row r="4" spans="2:16" ht="14.25" x14ac:dyDescent="0.45">
      <c r="B4" s="17" t="s">
        <v>84</v>
      </c>
    </row>
    <row r="5" spans="2:16" ht="14.25" x14ac:dyDescent="0.45">
      <c r="B5" s="18" t="s">
        <v>30</v>
      </c>
      <c r="C5" s="36" t="s">
        <v>31</v>
      </c>
      <c r="D5" s="36" t="s">
        <v>32</v>
      </c>
      <c r="E5" s="36" t="s">
        <v>33</v>
      </c>
      <c r="F5" s="36" t="s">
        <v>34</v>
      </c>
      <c r="G5" s="36" t="s">
        <v>35</v>
      </c>
      <c r="H5" s="36" t="s">
        <v>36</v>
      </c>
      <c r="I5" s="36" t="s">
        <v>37</v>
      </c>
      <c r="J5" s="36" t="s">
        <v>38</v>
      </c>
      <c r="K5" s="36" t="s">
        <v>39</v>
      </c>
      <c r="L5" s="36" t="s">
        <v>40</v>
      </c>
      <c r="M5" s="36" t="s">
        <v>41</v>
      </c>
      <c r="N5" s="36" t="s">
        <v>42</v>
      </c>
    </row>
    <row r="6" spans="2:16" ht="14.25" x14ac:dyDescent="0.45">
      <c r="B6" s="18" t="s">
        <v>68</v>
      </c>
      <c r="C6" s="30">
        <v>33</v>
      </c>
      <c r="D6" s="30">
        <v>30</v>
      </c>
      <c r="E6" s="30">
        <v>30</v>
      </c>
      <c r="F6" s="30">
        <v>24</v>
      </c>
      <c r="G6" s="30">
        <v>27</v>
      </c>
      <c r="H6" s="30">
        <v>24</v>
      </c>
      <c r="I6" s="30"/>
      <c r="J6" s="30"/>
      <c r="K6" s="30"/>
      <c r="L6" s="30"/>
      <c r="M6" s="30"/>
      <c r="N6" s="30"/>
    </row>
    <row r="7" spans="2:16" ht="14.25" x14ac:dyDescent="0.45">
      <c r="B7" s="18" t="s">
        <v>69</v>
      </c>
      <c r="C7" s="30">
        <v>4001</v>
      </c>
      <c r="D7" s="30">
        <v>4121</v>
      </c>
      <c r="E7" s="30">
        <v>4482</v>
      </c>
      <c r="F7" s="30">
        <v>4158</v>
      </c>
      <c r="G7" s="30">
        <v>3617</v>
      </c>
      <c r="H7" s="30">
        <v>3734</v>
      </c>
      <c r="I7" s="30"/>
      <c r="J7" s="30"/>
      <c r="K7" s="30"/>
      <c r="L7" s="30"/>
      <c r="M7" s="30"/>
      <c r="N7" s="30"/>
    </row>
    <row r="8" spans="2:16" ht="14.25" x14ac:dyDescent="0.45">
      <c r="B8" s="16"/>
      <c r="C8" s="34"/>
      <c r="D8" s="34"/>
      <c r="E8" s="34"/>
      <c r="F8" s="34"/>
      <c r="G8" s="34"/>
      <c r="H8" s="34"/>
      <c r="I8" s="34"/>
      <c r="J8" s="34"/>
      <c r="K8" s="34"/>
      <c r="L8" s="34"/>
      <c r="M8" s="34"/>
      <c r="N8" s="34"/>
    </row>
    <row r="9" spans="2:16" ht="14.25" x14ac:dyDescent="0.45">
      <c r="B9" s="17" t="s">
        <v>81</v>
      </c>
      <c r="C9" s="35"/>
      <c r="D9" s="35"/>
      <c r="E9" s="35"/>
      <c r="F9" s="35"/>
      <c r="G9" s="35"/>
      <c r="H9" s="35"/>
      <c r="I9" s="35"/>
      <c r="J9" s="35"/>
      <c r="K9" s="35"/>
      <c r="L9" s="35"/>
      <c r="M9" s="35"/>
      <c r="N9" s="35"/>
    </row>
    <row r="10" spans="2:16" ht="14.25" x14ac:dyDescent="0.45">
      <c r="B10" s="18" t="s">
        <v>30</v>
      </c>
      <c r="C10" s="36" t="s">
        <v>31</v>
      </c>
      <c r="D10" s="36" t="s">
        <v>32</v>
      </c>
      <c r="E10" s="36" t="s">
        <v>33</v>
      </c>
      <c r="F10" s="36" t="s">
        <v>34</v>
      </c>
      <c r="G10" s="36" t="s">
        <v>35</v>
      </c>
      <c r="H10" s="36" t="s">
        <v>36</v>
      </c>
      <c r="I10" s="36" t="s">
        <v>37</v>
      </c>
      <c r="J10" s="36" t="s">
        <v>38</v>
      </c>
      <c r="K10" s="36" t="s">
        <v>39</v>
      </c>
      <c r="L10" s="36" t="s">
        <v>40</v>
      </c>
      <c r="M10" s="36" t="s">
        <v>41</v>
      </c>
      <c r="N10" s="36" t="s">
        <v>42</v>
      </c>
    </row>
    <row r="11" spans="2:16" ht="14.25" x14ac:dyDescent="0.45">
      <c r="B11" s="18" t="s">
        <v>68</v>
      </c>
      <c r="C11" s="30">
        <v>45</v>
      </c>
      <c r="D11" s="30">
        <v>40</v>
      </c>
      <c r="E11" s="30">
        <v>34</v>
      </c>
      <c r="F11" s="30">
        <v>55</v>
      </c>
      <c r="G11" s="30">
        <v>35</v>
      </c>
      <c r="H11" s="30">
        <v>49</v>
      </c>
      <c r="I11" s="30">
        <v>40</v>
      </c>
      <c r="J11" s="30">
        <v>44</v>
      </c>
      <c r="K11" s="30">
        <v>31</v>
      </c>
      <c r="L11" s="30">
        <v>28</v>
      </c>
      <c r="M11" s="30">
        <v>43</v>
      </c>
      <c r="N11" s="30">
        <v>41</v>
      </c>
    </row>
    <row r="12" spans="2:16" ht="14.25" x14ac:dyDescent="0.45">
      <c r="B12" s="18" t="s">
        <v>69</v>
      </c>
      <c r="C12" s="30">
        <v>3455</v>
      </c>
      <c r="D12" s="30">
        <v>4071</v>
      </c>
      <c r="E12" s="30">
        <v>3960</v>
      </c>
      <c r="F12" s="30">
        <v>3900</v>
      </c>
      <c r="G12" s="30">
        <v>3988</v>
      </c>
      <c r="H12" s="30">
        <v>4234</v>
      </c>
      <c r="I12" s="30">
        <v>4048</v>
      </c>
      <c r="J12" s="30">
        <v>4167</v>
      </c>
      <c r="K12" s="30">
        <v>3611</v>
      </c>
      <c r="L12" s="30">
        <v>3819</v>
      </c>
      <c r="M12" s="30">
        <v>3561</v>
      </c>
      <c r="N12" s="30">
        <v>3875</v>
      </c>
      <c r="O12" s="19"/>
      <c r="P12" s="16"/>
    </row>
    <row r="13" spans="2:16" ht="14.25" x14ac:dyDescent="0.45"/>
    <row r="14" spans="2:16" ht="14.25" x14ac:dyDescent="0.45">
      <c r="B14" s="17" t="s">
        <v>80</v>
      </c>
      <c r="C14" s="35"/>
      <c r="D14" s="35"/>
      <c r="E14" s="35"/>
      <c r="F14" s="35"/>
      <c r="G14" s="35"/>
      <c r="H14" s="35"/>
      <c r="I14" s="35"/>
      <c r="J14" s="35"/>
      <c r="K14" s="35"/>
      <c r="L14" s="35"/>
      <c r="M14" s="35"/>
      <c r="N14" s="35"/>
    </row>
    <row r="15" spans="2:16" ht="14.25" x14ac:dyDescent="0.45">
      <c r="B15" s="18" t="s">
        <v>30</v>
      </c>
      <c r="C15" s="36" t="s">
        <v>31</v>
      </c>
      <c r="D15" s="36" t="s">
        <v>32</v>
      </c>
      <c r="E15" s="36" t="s">
        <v>33</v>
      </c>
      <c r="F15" s="36" t="s">
        <v>34</v>
      </c>
      <c r="G15" s="36" t="s">
        <v>35</v>
      </c>
      <c r="H15" s="36" t="s">
        <v>36</v>
      </c>
      <c r="I15" s="36" t="s">
        <v>37</v>
      </c>
      <c r="J15" s="36" t="s">
        <v>38</v>
      </c>
      <c r="K15" s="36" t="s">
        <v>39</v>
      </c>
      <c r="L15" s="36" t="s">
        <v>40</v>
      </c>
      <c r="M15" s="36" t="s">
        <v>41</v>
      </c>
      <c r="N15" s="36" t="s">
        <v>42</v>
      </c>
    </row>
    <row r="16" spans="2:16" ht="14.25" x14ac:dyDescent="0.45">
      <c r="B16" s="18" t="s">
        <v>68</v>
      </c>
      <c r="C16" s="30">
        <v>53</v>
      </c>
      <c r="D16" s="30">
        <v>77</v>
      </c>
      <c r="E16" s="30">
        <v>51</v>
      </c>
      <c r="F16" s="30">
        <v>64</v>
      </c>
      <c r="G16" s="30">
        <v>61</v>
      </c>
      <c r="H16" s="30">
        <v>63</v>
      </c>
      <c r="I16" s="30">
        <v>60</v>
      </c>
      <c r="J16" s="30">
        <v>68</v>
      </c>
      <c r="K16" s="30">
        <v>41</v>
      </c>
      <c r="L16" s="30">
        <v>44</v>
      </c>
      <c r="M16" s="30">
        <v>44</v>
      </c>
      <c r="N16" s="30">
        <v>38</v>
      </c>
    </row>
    <row r="17" spans="2:16" ht="14.25" x14ac:dyDescent="0.45">
      <c r="B17" s="18" t="s">
        <v>69</v>
      </c>
      <c r="C17" s="30">
        <v>3897</v>
      </c>
      <c r="D17" s="30">
        <v>3320</v>
      </c>
      <c r="E17" s="30">
        <v>3627</v>
      </c>
      <c r="F17" s="30">
        <v>3529</v>
      </c>
      <c r="G17" s="30">
        <v>3682</v>
      </c>
      <c r="H17" s="30">
        <v>3946</v>
      </c>
      <c r="I17" s="30">
        <v>3846</v>
      </c>
      <c r="J17" s="30">
        <v>3504</v>
      </c>
      <c r="K17" s="30">
        <v>3306</v>
      </c>
      <c r="L17" s="30">
        <v>3208</v>
      </c>
      <c r="M17" s="30">
        <v>3519</v>
      </c>
      <c r="N17" s="30">
        <v>4191</v>
      </c>
      <c r="O17" s="19"/>
      <c r="P17" s="16"/>
    </row>
    <row r="18" spans="2:16" ht="14.25" x14ac:dyDescent="0.45"/>
    <row r="19" spans="2:16" ht="14.25" x14ac:dyDescent="0.45">
      <c r="B19" s="17" t="s">
        <v>79</v>
      </c>
      <c r="C19" s="35"/>
      <c r="D19" s="35"/>
      <c r="E19" s="35"/>
      <c r="F19" s="35"/>
      <c r="G19" s="35"/>
      <c r="H19" s="35"/>
      <c r="I19" s="35"/>
      <c r="J19" s="35"/>
      <c r="K19" s="35"/>
      <c r="L19" s="35"/>
      <c r="M19" s="35"/>
      <c r="N19" s="35"/>
    </row>
    <row r="20" spans="2:16" ht="14.25" x14ac:dyDescent="0.45">
      <c r="B20" s="18" t="s">
        <v>30</v>
      </c>
      <c r="C20" s="36" t="s">
        <v>31</v>
      </c>
      <c r="D20" s="36" t="s">
        <v>32</v>
      </c>
      <c r="E20" s="36" t="s">
        <v>33</v>
      </c>
      <c r="F20" s="36" t="s">
        <v>34</v>
      </c>
      <c r="G20" s="36" t="s">
        <v>35</v>
      </c>
      <c r="H20" s="36" t="s">
        <v>36</v>
      </c>
      <c r="I20" s="36" t="s">
        <v>37</v>
      </c>
      <c r="J20" s="36" t="s">
        <v>38</v>
      </c>
      <c r="K20" s="36" t="s">
        <v>39</v>
      </c>
      <c r="L20" s="36" t="s">
        <v>40</v>
      </c>
      <c r="M20" s="36" t="s">
        <v>41</v>
      </c>
      <c r="N20" s="36" t="s">
        <v>42</v>
      </c>
    </row>
    <row r="21" spans="2:16" ht="14.25" x14ac:dyDescent="0.45">
      <c r="B21" s="18" t="s">
        <v>68</v>
      </c>
      <c r="C21" s="30">
        <v>74</v>
      </c>
      <c r="D21" s="30">
        <v>89</v>
      </c>
      <c r="E21" s="30">
        <v>96</v>
      </c>
      <c r="F21" s="30">
        <v>119</v>
      </c>
      <c r="G21" s="30">
        <v>99</v>
      </c>
      <c r="H21" s="30">
        <v>78</v>
      </c>
      <c r="I21" s="30">
        <v>103</v>
      </c>
      <c r="J21" s="30">
        <v>89</v>
      </c>
      <c r="K21" s="30">
        <v>90</v>
      </c>
      <c r="L21" s="30">
        <v>59</v>
      </c>
      <c r="M21" s="30">
        <v>81</v>
      </c>
      <c r="N21" s="30">
        <v>69</v>
      </c>
    </row>
    <row r="22" spans="2:16" ht="14.25" x14ac:dyDescent="0.45">
      <c r="B22" s="18" t="s">
        <v>69</v>
      </c>
      <c r="C22" s="30">
        <v>3785</v>
      </c>
      <c r="D22" s="30">
        <v>3917</v>
      </c>
      <c r="E22" s="30">
        <v>4040</v>
      </c>
      <c r="F22" s="30">
        <v>3996</v>
      </c>
      <c r="G22" s="30">
        <v>3987</v>
      </c>
      <c r="H22" s="30">
        <v>3651</v>
      </c>
      <c r="I22" s="30">
        <v>3742</v>
      </c>
      <c r="J22" s="30">
        <v>4047</v>
      </c>
      <c r="K22" s="30">
        <v>3924</v>
      </c>
      <c r="L22" s="30">
        <v>3943</v>
      </c>
      <c r="M22" s="39">
        <v>3912</v>
      </c>
      <c r="N22" s="30">
        <v>3753</v>
      </c>
      <c r="O22" s="19"/>
      <c r="P22" s="16"/>
    </row>
    <row r="23" spans="2:16" ht="14.25" x14ac:dyDescent="0.45"/>
    <row r="24" spans="2:16" ht="14.25" x14ac:dyDescent="0.45">
      <c r="B24" s="17" t="s">
        <v>78</v>
      </c>
      <c r="C24" s="35"/>
      <c r="D24" s="35"/>
      <c r="E24" s="35"/>
      <c r="F24" s="35"/>
      <c r="G24" s="35"/>
      <c r="H24" s="35"/>
      <c r="I24" s="35"/>
      <c r="J24" s="35"/>
      <c r="K24" s="35"/>
      <c r="L24" s="35"/>
      <c r="M24" s="35"/>
      <c r="N24" s="35"/>
    </row>
    <row r="25" spans="2:16" ht="14.25" x14ac:dyDescent="0.45">
      <c r="B25" s="18" t="s">
        <v>30</v>
      </c>
      <c r="C25" s="36" t="s">
        <v>31</v>
      </c>
      <c r="D25" s="36" t="s">
        <v>32</v>
      </c>
      <c r="E25" s="36" t="s">
        <v>33</v>
      </c>
      <c r="F25" s="36" t="s">
        <v>34</v>
      </c>
      <c r="G25" s="36" t="s">
        <v>35</v>
      </c>
      <c r="H25" s="36" t="s">
        <v>36</v>
      </c>
      <c r="I25" s="36" t="s">
        <v>37</v>
      </c>
      <c r="J25" s="36" t="s">
        <v>38</v>
      </c>
      <c r="K25" s="36" t="s">
        <v>39</v>
      </c>
      <c r="L25" s="36" t="s">
        <v>40</v>
      </c>
      <c r="M25" s="36" t="s">
        <v>41</v>
      </c>
      <c r="N25" s="36" t="s">
        <v>42</v>
      </c>
    </row>
    <row r="26" spans="2:16" ht="14.25" x14ac:dyDescent="0.45">
      <c r="B26" s="18" t="s">
        <v>68</v>
      </c>
      <c r="C26" s="30">
        <v>58</v>
      </c>
      <c r="D26" s="30">
        <v>106</v>
      </c>
      <c r="E26" s="30">
        <v>106</v>
      </c>
      <c r="F26" s="30">
        <v>83</v>
      </c>
      <c r="G26" s="30">
        <v>74</v>
      </c>
      <c r="H26" s="30">
        <v>64</v>
      </c>
      <c r="I26" s="30">
        <v>70</v>
      </c>
      <c r="J26" s="30">
        <v>86</v>
      </c>
      <c r="K26" s="30">
        <v>74</v>
      </c>
      <c r="L26" s="30">
        <v>86</v>
      </c>
      <c r="M26" s="30">
        <v>78</v>
      </c>
      <c r="N26" s="30">
        <v>92</v>
      </c>
    </row>
    <row r="27" spans="2:16" ht="14.25" x14ac:dyDescent="0.45">
      <c r="B27" s="18" t="s">
        <v>69</v>
      </c>
      <c r="C27" s="30">
        <v>4740</v>
      </c>
      <c r="D27" s="30">
        <v>4556</v>
      </c>
      <c r="E27" s="30">
        <v>4804</v>
      </c>
      <c r="F27" s="30">
        <v>4193</v>
      </c>
      <c r="G27" s="30">
        <v>4345</v>
      </c>
      <c r="H27" s="30">
        <v>4384</v>
      </c>
      <c r="I27" s="30">
        <v>4623</v>
      </c>
      <c r="J27" s="30">
        <v>4959</v>
      </c>
      <c r="K27" s="30">
        <v>4358</v>
      </c>
      <c r="L27" s="30">
        <v>3997</v>
      </c>
      <c r="M27" s="40">
        <v>4746</v>
      </c>
      <c r="N27" s="40">
        <v>4072</v>
      </c>
      <c r="O27" s="19"/>
      <c r="P27" s="16"/>
    </row>
    <row r="28" spans="2:16" ht="14.25" x14ac:dyDescent="0.45"/>
    <row r="29" spans="2:16" ht="14.25" x14ac:dyDescent="0.45">
      <c r="B29" s="17" t="s">
        <v>29</v>
      </c>
      <c r="C29" s="35"/>
      <c r="D29" s="35"/>
      <c r="E29" s="35"/>
      <c r="F29" s="35"/>
      <c r="G29" s="35"/>
      <c r="H29" s="35"/>
      <c r="I29" s="35"/>
      <c r="J29" s="35"/>
      <c r="K29" s="35"/>
      <c r="L29" s="35"/>
      <c r="M29" s="35"/>
      <c r="N29" s="35"/>
    </row>
    <row r="30" spans="2:16" ht="14.25" x14ac:dyDescent="0.45">
      <c r="B30" s="18" t="s">
        <v>30</v>
      </c>
      <c r="C30" s="36" t="s">
        <v>31</v>
      </c>
      <c r="D30" s="36" t="s">
        <v>32</v>
      </c>
      <c r="E30" s="36" t="s">
        <v>33</v>
      </c>
      <c r="F30" s="36" t="s">
        <v>34</v>
      </c>
      <c r="G30" s="36" t="s">
        <v>35</v>
      </c>
      <c r="H30" s="36" t="s">
        <v>36</v>
      </c>
      <c r="I30" s="36" t="s">
        <v>37</v>
      </c>
      <c r="J30" s="36" t="s">
        <v>38</v>
      </c>
      <c r="K30" s="36" t="s">
        <v>39</v>
      </c>
      <c r="L30" s="36" t="s">
        <v>40</v>
      </c>
      <c r="M30" s="36" t="s">
        <v>41</v>
      </c>
      <c r="N30" s="36" t="s">
        <v>42</v>
      </c>
    </row>
    <row r="31" spans="2:16" ht="14.25" x14ac:dyDescent="0.45">
      <c r="B31" s="18" t="s">
        <v>68</v>
      </c>
      <c r="C31" s="30">
        <v>0</v>
      </c>
      <c r="D31" s="30">
        <v>0</v>
      </c>
      <c r="E31" s="30">
        <v>0</v>
      </c>
      <c r="F31" s="30">
        <v>0</v>
      </c>
      <c r="G31" s="30">
        <v>3</v>
      </c>
      <c r="H31" s="30">
        <v>5</v>
      </c>
      <c r="I31" s="30">
        <v>21</v>
      </c>
      <c r="J31" s="30">
        <v>34</v>
      </c>
      <c r="K31" s="30">
        <v>32</v>
      </c>
      <c r="L31" s="30">
        <v>42</v>
      </c>
      <c r="M31" s="30">
        <v>74</v>
      </c>
      <c r="N31" s="30">
        <v>86</v>
      </c>
    </row>
    <row r="32" spans="2:16" ht="14.25" x14ac:dyDescent="0.45">
      <c r="B32" s="18" t="s">
        <v>69</v>
      </c>
      <c r="C32" s="30">
        <v>0</v>
      </c>
      <c r="D32" s="30">
        <v>0</v>
      </c>
      <c r="E32" s="30">
        <v>0</v>
      </c>
      <c r="F32" s="30">
        <v>0</v>
      </c>
      <c r="G32" s="30">
        <v>3310</v>
      </c>
      <c r="H32" s="30">
        <v>5208</v>
      </c>
      <c r="I32" s="30">
        <v>5378</v>
      </c>
      <c r="J32" s="30">
        <v>5665</v>
      </c>
      <c r="K32" s="30">
        <v>4802</v>
      </c>
      <c r="L32" s="30">
        <v>5003</v>
      </c>
      <c r="M32" s="40">
        <v>4829</v>
      </c>
      <c r="N32" s="30">
        <v>4877</v>
      </c>
      <c r="O32" s="19"/>
      <c r="P32" s="16"/>
    </row>
    <row r="33" ht="14.25" x14ac:dyDescent="0.45"/>
    <row r="34" ht="14.25" x14ac:dyDescent="0.45"/>
    <row r="35" ht="14.25" x14ac:dyDescent="0.45"/>
    <row r="36" ht="14.25" x14ac:dyDescent="0.45"/>
    <row r="37" ht="14.25" x14ac:dyDescent="0.45"/>
    <row r="38" ht="14.25" x14ac:dyDescent="0.45"/>
    <row r="39" ht="14.25" x14ac:dyDescent="0.45"/>
    <row r="40" ht="14.25" x14ac:dyDescent="0.45"/>
    <row r="41" ht="14.25" x14ac:dyDescent="0.45"/>
    <row r="42" ht="14.25" x14ac:dyDescent="0.45"/>
    <row r="43" ht="14.25" x14ac:dyDescent="0.45"/>
    <row r="44" ht="14.25" x14ac:dyDescent="0.45"/>
    <row r="45" ht="14.25" x14ac:dyDescent="0.45"/>
    <row r="46" ht="14.25" x14ac:dyDescent="0.45"/>
    <row r="47" ht="14.25" x14ac:dyDescent="0.45"/>
    <row r="48" ht="14.25" x14ac:dyDescent="0.45"/>
    <row r="49" spans="1:14" ht="14.25" x14ac:dyDescent="0.45"/>
    <row r="50" spans="1:14" ht="14.25" x14ac:dyDescent="0.45"/>
    <row r="51" spans="1:14" ht="14.25" x14ac:dyDescent="0.45"/>
    <row r="52" spans="1:14" ht="14.25" x14ac:dyDescent="0.45"/>
    <row r="53" spans="1:14" ht="14.25" x14ac:dyDescent="0.45"/>
    <row r="54" spans="1:14" ht="14.25" x14ac:dyDescent="0.45"/>
    <row r="55" spans="1:14" ht="14.25" x14ac:dyDescent="0.45"/>
    <row r="56" spans="1:14" ht="14.25" x14ac:dyDescent="0.45">
      <c r="A56" s="17" t="s">
        <v>47</v>
      </c>
    </row>
    <row r="57" spans="1:14" ht="30" customHeight="1" x14ac:dyDescent="0.45">
      <c r="A57" s="24">
        <v>1</v>
      </c>
      <c r="B57" s="52" t="s">
        <v>70</v>
      </c>
      <c r="C57" s="52"/>
      <c r="D57" s="52"/>
      <c r="E57" s="52"/>
      <c r="F57" s="52"/>
      <c r="G57" s="52"/>
      <c r="H57" s="52"/>
      <c r="I57" s="52"/>
      <c r="J57" s="52"/>
      <c r="K57" s="52"/>
      <c r="L57" s="52"/>
      <c r="M57" s="52"/>
      <c r="N57" s="52"/>
    </row>
    <row r="58" spans="1:14" ht="30.75" customHeight="1" x14ac:dyDescent="0.45">
      <c r="A58" s="24">
        <v>2</v>
      </c>
      <c r="B58" s="53" t="s">
        <v>71</v>
      </c>
      <c r="C58" s="52"/>
      <c r="D58" s="52"/>
      <c r="E58" s="52"/>
      <c r="F58" s="52"/>
      <c r="G58" s="52"/>
      <c r="H58" s="52"/>
      <c r="I58" s="52"/>
      <c r="J58" s="52"/>
      <c r="K58" s="52"/>
      <c r="L58" s="52"/>
      <c r="M58" s="52"/>
      <c r="N58" s="52"/>
    </row>
    <row r="59" spans="1:14" ht="34.5" customHeight="1" x14ac:dyDescent="0.45">
      <c r="A59" s="24">
        <v>3</v>
      </c>
      <c r="B59" s="52" t="s">
        <v>72</v>
      </c>
      <c r="C59" s="52"/>
      <c r="D59" s="52"/>
      <c r="E59" s="52"/>
      <c r="F59" s="52"/>
      <c r="G59" s="52"/>
      <c r="H59" s="52"/>
      <c r="I59" s="52"/>
      <c r="J59" s="52"/>
      <c r="K59" s="52"/>
      <c r="L59" s="52"/>
      <c r="M59" s="52"/>
      <c r="N59" s="52"/>
    </row>
    <row r="60" spans="1:14" ht="14.25" x14ac:dyDescent="0.45">
      <c r="A60" s="24">
        <v>4</v>
      </c>
      <c r="B60" s="14" t="s">
        <v>73</v>
      </c>
    </row>
    <row r="61" spans="1:14" ht="14.25" hidden="1" x14ac:dyDescent="0.45"/>
    <row r="62" spans="1:14" ht="15" hidden="1" customHeight="1" x14ac:dyDescent="0.45"/>
    <row r="63" spans="1:14" ht="15" hidden="1" customHeight="1" x14ac:dyDescent="0.45"/>
    <row r="64" spans="1:14" ht="15" hidden="1" customHeight="1" x14ac:dyDescent="0.45"/>
    <row r="65" ht="15" hidden="1" customHeight="1" x14ac:dyDescent="0.45"/>
    <row r="66" ht="15" hidden="1" customHeight="1" x14ac:dyDescent="0.45"/>
    <row r="67" ht="15" hidden="1" customHeight="1" x14ac:dyDescent="0.45"/>
    <row r="68" ht="15" hidden="1" customHeight="1" x14ac:dyDescent="0.45"/>
    <row r="69" ht="15" hidden="1" customHeight="1" x14ac:dyDescent="0.45"/>
    <row r="70" ht="15" hidden="1" customHeight="1" x14ac:dyDescent="0.45"/>
    <row r="71" ht="15" hidden="1" customHeight="1" x14ac:dyDescent="0.45"/>
    <row r="72" ht="15" hidden="1" customHeight="1" x14ac:dyDescent="0.45"/>
    <row r="73" ht="15" hidden="1" customHeight="1" x14ac:dyDescent="0.45"/>
    <row r="74" ht="15" hidden="1" customHeight="1" x14ac:dyDescent="0.45"/>
    <row r="75" ht="15" hidden="1" customHeight="1" x14ac:dyDescent="0.45"/>
    <row r="76" ht="15" hidden="1" customHeight="1" x14ac:dyDescent="0.45"/>
    <row r="77" ht="15" hidden="1"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sheetData>
  <mergeCells count="3">
    <mergeCell ref="B57:N57"/>
    <mergeCell ref="B58:N58"/>
    <mergeCell ref="B59:N59"/>
  </mergeCells>
  <pageMargins left="0.74803149606299213" right="0.74803149606299213" top="1.5354330708661419" bottom="0.98425196850393704" header="0.51181102362204722" footer="0.51181102362204722"/>
  <pageSetup paperSize="9" scale="65" orientation="portrait" r:id="rId1"/>
  <headerFooter differentOddEven="1" alignWithMargins="0">
    <oddFooter>&amp;LEL Disease MI&amp;C&amp;P&amp;R&amp;"Tahoma,Regular"&amp;10Company Confidential</oddFooter>
    <evenFooter>&amp;LEL Disease MI&amp;C&amp;P&amp;R&amp;"Tahoma,Regular"&amp;10Company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ELD Portal MI</vt:lpstr>
      <vt:lpstr>No of CNFs Sent</vt:lpstr>
      <vt:lpstr>No of CNFs Left at Stage 1</vt:lpstr>
      <vt:lpstr>Stage 2 Exit</vt:lpstr>
      <vt:lpstr>Exit Process</vt:lpstr>
      <vt:lpstr>Court Pack</vt:lpstr>
      <vt:lpstr>No of Settled Claims</vt:lpstr>
      <vt:lpstr>General Damages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keywords>Company Confidential</cp:keywords>
  <cp:lastModifiedBy>Tendai Chigwana</cp:lastModifiedBy>
  <cp:lastPrinted>2013-09-25T09:45:12Z</cp:lastPrinted>
  <dcterms:created xsi:type="dcterms:W3CDTF">2011-09-20T13:06:51Z</dcterms:created>
  <dcterms:modified xsi:type="dcterms:W3CDTF">2019-02-07T16:27:37Z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28673861-885a-4316-84ca-3fc0880b8431</vt:lpwstr>
  </property>
  <property fmtid="{D5CDD505-2E9C-101B-9397-08002B2CF9AE}" pid="3" name="Classification">
    <vt:lpwstr>CC</vt:lpwstr>
  </property>
</Properties>
</file>