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9\01 - Jan\EL\"/>
    </mc:Choice>
  </mc:AlternateContent>
  <xr:revisionPtr revIDLastSave="0" documentId="10_ncr:100000_{1C85F2E7-384C-43D4-9AF8-6D76D5BC9BFB}" xr6:coauthVersionLast="31" xr6:coauthVersionMax="31" xr10:uidLastSave="{00000000-0000-0000-0000-000000000000}"/>
  <bookViews>
    <workbookView xWindow="-120" yWindow="675" windowWidth="7605" windowHeight="11715" tabRatio="800" xr2:uid="{00000000-000D-0000-FFFF-FFFF00000000}"/>
  </bookViews>
  <sheets>
    <sheet name="EL Portal MI" sheetId="9" r:id="rId1"/>
    <sheet name="No of CNFs Sent" sheetId="10" r:id="rId2"/>
    <sheet name="No CNFs Left at Stage 1" sheetId="11" r:id="rId3"/>
    <sheet name="Stage 2 Exit" sheetId="12" r:id="rId4"/>
    <sheet name="Exit Process" sheetId="13" r:id="rId5"/>
    <sheet name="Court Pack" sheetId="17" r:id="rId6"/>
    <sheet name="No of Settled Claims" sheetId="14" r:id="rId7"/>
    <sheet name="General Damages" sheetId="16" r:id="rId8"/>
  </sheets>
  <calcPr calcId="179017"/>
</workbook>
</file>

<file path=xl/calcChain.xml><?xml version="1.0" encoding="utf-8"?>
<calcChain xmlns="http://schemas.openxmlformats.org/spreadsheetml/2006/main">
  <c r="N59" i="14" l="1"/>
  <c r="M59" i="14"/>
  <c r="C59" i="14"/>
  <c r="D59" i="14"/>
  <c r="E59" i="14"/>
  <c r="F59" i="14"/>
  <c r="G59" i="14"/>
  <c r="H59" i="14"/>
  <c r="L59" i="14"/>
  <c r="K59" i="14"/>
  <c r="J59" i="14"/>
  <c r="I59" i="14"/>
  <c r="J58" i="14"/>
  <c r="K58" i="14"/>
  <c r="L58" i="14"/>
  <c r="M58" i="14"/>
  <c r="N58" i="14"/>
  <c r="I58" i="14"/>
  <c r="D58" i="14"/>
  <c r="E58" i="14"/>
  <c r="F58" i="14"/>
  <c r="G58" i="14"/>
  <c r="H58" i="14"/>
  <c r="C58" i="14"/>
  <c r="N59" i="11"/>
  <c r="M59" i="11"/>
  <c r="L59" i="11"/>
  <c r="K59" i="11"/>
  <c r="J59" i="11"/>
  <c r="I59" i="11"/>
  <c r="H59" i="11"/>
  <c r="G59" i="11"/>
  <c r="F59" i="11"/>
  <c r="E59" i="11"/>
  <c r="D59" i="11"/>
  <c r="C59" i="11"/>
  <c r="J58" i="11"/>
  <c r="K58" i="11"/>
  <c r="L58" i="11"/>
  <c r="M58" i="11"/>
  <c r="N58" i="11"/>
  <c r="I58" i="11"/>
  <c r="D58" i="11"/>
  <c r="E58" i="11"/>
  <c r="F58" i="11"/>
  <c r="G58" i="11"/>
  <c r="H58" i="11"/>
  <c r="C58" i="11"/>
  <c r="N59" i="13"/>
  <c r="M59" i="13"/>
  <c r="L59" i="13"/>
  <c r="K59" i="13"/>
  <c r="J59" i="13"/>
  <c r="I59" i="13"/>
  <c r="H59" i="13"/>
  <c r="G59" i="13"/>
  <c r="F59" i="13"/>
  <c r="E59" i="13"/>
  <c r="D59" i="13"/>
  <c r="C59" i="13"/>
  <c r="J58" i="13"/>
  <c r="K58" i="13"/>
  <c r="L58" i="13"/>
  <c r="M58" i="13"/>
  <c r="N58" i="13"/>
  <c r="I58" i="13"/>
  <c r="D58" i="13"/>
  <c r="E58" i="13"/>
  <c r="F58" i="13"/>
  <c r="G58" i="13"/>
  <c r="H58" i="13"/>
  <c r="C58" i="13"/>
  <c r="C18" i="9"/>
  <c r="N59" i="12"/>
  <c r="M59" i="12"/>
  <c r="L59" i="12"/>
  <c r="K59" i="12"/>
  <c r="J59" i="12"/>
  <c r="I59" i="12"/>
  <c r="H59" i="12"/>
  <c r="G59" i="12"/>
  <c r="F59" i="12"/>
  <c r="E59" i="12"/>
  <c r="D59" i="12"/>
  <c r="C59" i="12"/>
  <c r="J58" i="12"/>
  <c r="K58" i="12"/>
  <c r="L58" i="12"/>
  <c r="M58" i="12"/>
  <c r="N58" i="12"/>
  <c r="I58" i="12"/>
  <c r="D58" i="12"/>
  <c r="E58" i="12"/>
  <c r="F58" i="12"/>
  <c r="G58" i="12"/>
  <c r="H58" i="12"/>
  <c r="C58" i="12"/>
  <c r="N59" i="17"/>
  <c r="M59" i="17"/>
  <c r="L59" i="17"/>
  <c r="K59" i="17"/>
  <c r="J59" i="17"/>
  <c r="I59" i="17"/>
  <c r="H59" i="17"/>
  <c r="G59" i="17"/>
  <c r="F59" i="17"/>
  <c r="E59" i="17"/>
  <c r="D59" i="17"/>
  <c r="C59" i="17"/>
  <c r="J58" i="17"/>
  <c r="K58" i="17"/>
  <c r="L58" i="17"/>
  <c r="M58" i="17"/>
  <c r="N58" i="17"/>
  <c r="I58" i="17"/>
  <c r="D58" i="17"/>
  <c r="E58" i="17"/>
  <c r="F58" i="17"/>
  <c r="G58" i="17"/>
  <c r="H58" i="17"/>
  <c r="C58" i="17"/>
  <c r="N59" i="10"/>
  <c r="M59" i="10"/>
  <c r="L59" i="10"/>
  <c r="K59" i="10"/>
  <c r="J59" i="10"/>
  <c r="I59" i="10"/>
  <c r="H59" i="10"/>
  <c r="G59" i="10"/>
  <c r="F59" i="10"/>
  <c r="E59" i="10"/>
  <c r="D59" i="10"/>
  <c r="C59" i="10"/>
  <c r="J58" i="10"/>
  <c r="K58" i="10"/>
  <c r="L58" i="10"/>
  <c r="M58" i="10"/>
  <c r="N58" i="10"/>
  <c r="I58" i="10"/>
  <c r="D58" i="10"/>
  <c r="E58" i="10"/>
  <c r="F58" i="10"/>
  <c r="G58" i="10"/>
  <c r="H58" i="10"/>
  <c r="C58" i="10"/>
  <c r="C11" i="9" l="1"/>
  <c r="D11" i="9"/>
  <c r="C7" i="10" l="1"/>
  <c r="D7" i="10" s="1"/>
  <c r="E7" i="10" s="1"/>
  <c r="F7" i="10" s="1"/>
  <c r="G7" i="10" s="1"/>
  <c r="H7" i="10" s="1"/>
  <c r="I7" i="10" s="1"/>
  <c r="J7" i="10" s="1"/>
  <c r="K7" i="10" s="1"/>
  <c r="L7" i="10" s="1"/>
  <c r="M7" i="10" s="1"/>
  <c r="N7" i="10" s="1"/>
  <c r="C7" i="11"/>
  <c r="D7" i="11" s="1"/>
  <c r="E7" i="11" s="1"/>
  <c r="F7" i="11" s="1"/>
  <c r="G7" i="11" s="1"/>
  <c r="H7" i="11" s="1"/>
  <c r="I7" i="11" s="1"/>
  <c r="J7" i="11" s="1"/>
  <c r="K7" i="11" s="1"/>
  <c r="L7" i="11" s="1"/>
  <c r="M7" i="11" s="1"/>
  <c r="N7" i="11" s="1"/>
  <c r="C7" i="13"/>
  <c r="D7" i="13" s="1"/>
  <c r="E7" i="13" s="1"/>
  <c r="F7" i="13" s="1"/>
  <c r="G7" i="13" s="1"/>
  <c r="H7" i="13" s="1"/>
  <c r="I7" i="13" s="1"/>
  <c r="J7" i="13" s="1"/>
  <c r="K7" i="13" s="1"/>
  <c r="L7" i="13" s="1"/>
  <c r="M7" i="13" s="1"/>
  <c r="N7" i="13" s="1"/>
  <c r="C7" i="14"/>
  <c r="D7" i="14" s="1"/>
  <c r="E7" i="14" s="1"/>
  <c r="F7" i="14" s="1"/>
  <c r="G7" i="14" s="1"/>
  <c r="H7" i="14" s="1"/>
  <c r="I7" i="14" s="1"/>
  <c r="J7" i="14" s="1"/>
  <c r="K7" i="14" s="1"/>
  <c r="L7" i="14" s="1"/>
  <c r="M7" i="14" s="1"/>
  <c r="N7" i="14" s="1"/>
  <c r="C7" i="12"/>
  <c r="D7" i="12" s="1"/>
  <c r="E7" i="12" s="1"/>
  <c r="F7" i="12" s="1"/>
  <c r="G7" i="12" s="1"/>
  <c r="H7" i="12" s="1"/>
  <c r="I7" i="12" s="1"/>
  <c r="J7" i="12" s="1"/>
  <c r="K7" i="12" s="1"/>
  <c r="L7" i="12" s="1"/>
  <c r="M7" i="12" s="1"/>
  <c r="N7" i="12" s="1"/>
  <c r="C7" i="17"/>
  <c r="D7" i="17"/>
  <c r="E7" i="17" s="1"/>
  <c r="F7" i="17" s="1"/>
  <c r="G7" i="17" s="1"/>
  <c r="H7" i="17" s="1"/>
  <c r="I7" i="17" s="1"/>
  <c r="J7" i="17" s="1"/>
  <c r="K7" i="17" s="1"/>
  <c r="L7" i="17" s="1"/>
  <c r="M7" i="17" s="1"/>
  <c r="N7" i="17" s="1"/>
  <c r="C6" i="9" l="1"/>
  <c r="D12" i="17" l="1"/>
  <c r="E12" i="17" s="1"/>
  <c r="C12" i="17"/>
  <c r="C12" i="14" l="1"/>
  <c r="D12" i="14" s="1"/>
  <c r="E12" i="14" s="1"/>
  <c r="F12" i="14" s="1"/>
  <c r="G12" i="14" s="1"/>
  <c r="H12" i="14" s="1"/>
  <c r="I12" i="14" s="1"/>
  <c r="J12" i="14" s="1"/>
  <c r="K12" i="14" s="1"/>
  <c r="L12" i="14" s="1"/>
  <c r="M12" i="14" s="1"/>
  <c r="N12" i="14" s="1"/>
  <c r="F12" i="17"/>
  <c r="G12" i="17" s="1"/>
  <c r="H12" i="17" s="1"/>
  <c r="I12" i="17" s="1"/>
  <c r="J12" i="17" s="1"/>
  <c r="K12" i="17" s="1"/>
  <c r="L12" i="17" s="1"/>
  <c r="M12" i="17" s="1"/>
  <c r="N12" i="17"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D19" i="9"/>
  <c r="C19" i="9"/>
  <c r="D6" i="9"/>
  <c r="E9" i="9" l="1"/>
  <c r="D38" i="9" l="1"/>
  <c r="E4" i="9"/>
  <c r="C32" i="17" l="1"/>
  <c r="D32" i="17" s="1"/>
  <c r="E32" i="17" s="1"/>
  <c r="F32" i="17" s="1"/>
  <c r="G32" i="17" s="1"/>
  <c r="H32" i="17" s="1"/>
  <c r="I32" i="17" s="1"/>
  <c r="J32" i="17" s="1"/>
  <c r="K32" i="17" s="1"/>
  <c r="L32" i="17" s="1"/>
  <c r="M32" i="17" s="1"/>
  <c r="N32" i="17" s="1"/>
  <c r="C27" i="17"/>
  <c r="D27" i="17" s="1"/>
  <c r="E27" i="17" s="1"/>
  <c r="F27" i="17" s="1"/>
  <c r="G27" i="17" s="1"/>
  <c r="H27" i="17" s="1"/>
  <c r="I27" i="17" s="1"/>
  <c r="J27" i="17" s="1"/>
  <c r="K27" i="17" s="1"/>
  <c r="L27" i="17" s="1"/>
  <c r="M27" i="17" s="1"/>
  <c r="N27" i="17" s="1"/>
  <c r="C22" i="17"/>
  <c r="D22" i="17" s="1"/>
  <c r="E22" i="17" s="1"/>
  <c r="F22" i="17" s="1"/>
  <c r="G22" i="17" s="1"/>
  <c r="H22" i="17" s="1"/>
  <c r="I22" i="17" s="1"/>
  <c r="J22" i="17" s="1"/>
  <c r="K22" i="17" s="1"/>
  <c r="L22" i="17" s="1"/>
  <c r="M22" i="17" s="1"/>
  <c r="N22" i="17" s="1"/>
  <c r="C17" i="17"/>
  <c r="D17" i="17" s="1"/>
  <c r="E17" i="17" s="1"/>
  <c r="F17" i="17" s="1"/>
  <c r="G17" i="17" s="1"/>
  <c r="H17" i="17" s="1"/>
  <c r="I17" i="17" s="1"/>
  <c r="J17" i="17" s="1"/>
  <c r="K17" i="17" s="1"/>
  <c r="L17" i="17" s="1"/>
  <c r="M17" i="17" s="1"/>
  <c r="N17" i="17" s="1"/>
  <c r="C12" i="10" l="1"/>
  <c r="D12" i="10" s="1"/>
  <c r="E12" i="10" s="1"/>
  <c r="F12" i="10" s="1"/>
  <c r="G12" i="10" s="1"/>
  <c r="H12" i="10" s="1"/>
  <c r="I12" i="10" s="1"/>
  <c r="J12" i="10" s="1"/>
  <c r="K12" i="10" s="1"/>
  <c r="L12" i="10" s="1"/>
  <c r="M12" i="10" s="1"/>
  <c r="N12" i="10" s="1"/>
  <c r="C27" i="10" l="1"/>
  <c r="C32" i="10"/>
  <c r="C17" i="10" l="1"/>
  <c r="C22" i="10"/>
  <c r="C17" i="14" l="1"/>
  <c r="D17" i="14" s="1"/>
  <c r="E17" i="14" s="1"/>
  <c r="F17" i="14" s="1"/>
  <c r="G17" i="14" s="1"/>
  <c r="H17" i="14" s="1"/>
  <c r="I17" i="14" s="1"/>
  <c r="J17" i="14" s="1"/>
  <c r="K17" i="14" s="1"/>
  <c r="L17" i="14" s="1"/>
  <c r="M17" i="14" s="1"/>
  <c r="N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D17" i="10"/>
  <c r="E17" i="10" s="1"/>
  <c r="F17" i="10" s="1"/>
  <c r="G17" i="10" s="1"/>
  <c r="H17" i="10" s="1"/>
  <c r="I17" i="10" s="1"/>
  <c r="J17" i="10" s="1"/>
  <c r="K17" i="10" s="1"/>
  <c r="L17" i="10" s="1"/>
  <c r="M17" i="10" s="1"/>
  <c r="N17" i="10" s="1"/>
  <c r="C22" i="14" l="1"/>
  <c r="D22" i="14" s="1"/>
  <c r="E22" i="14" s="1"/>
  <c r="F22" i="14" s="1"/>
  <c r="G22" i="14" s="1"/>
  <c r="H22" i="14" s="1"/>
  <c r="C22" i="13"/>
  <c r="D22" i="13" s="1"/>
  <c r="E22" i="13" s="1"/>
  <c r="F22" i="13" s="1"/>
  <c r="G22" i="13" s="1"/>
  <c r="H22" i="13" s="1"/>
  <c r="I22" i="13" s="1"/>
  <c r="J22" i="13" s="1"/>
  <c r="K22" i="13" s="1"/>
  <c r="L22" i="13" s="1"/>
  <c r="M22" i="13" s="1"/>
  <c r="N22" i="13" s="1"/>
  <c r="C22" i="12"/>
  <c r="D22" i="12" s="1"/>
  <c r="E22" i="12" s="1"/>
  <c r="F22" i="12" s="1"/>
  <c r="G22" i="12" s="1"/>
  <c r="H22" i="12" s="1"/>
  <c r="I22" i="12" s="1"/>
  <c r="J22" i="12" s="1"/>
  <c r="K22" i="12" s="1"/>
  <c r="L22" i="12" s="1"/>
  <c r="M22" i="12" s="1"/>
  <c r="N22" i="12" s="1"/>
  <c r="C22" i="11"/>
  <c r="D22" i="11" s="1"/>
  <c r="E22" i="11" s="1"/>
  <c r="F22" i="11" s="1"/>
  <c r="G22" i="11" s="1"/>
  <c r="H22" i="11" s="1"/>
  <c r="I22" i="11" s="1"/>
  <c r="J22" i="11" s="1"/>
  <c r="K22" i="11" s="1"/>
  <c r="L22" i="11" s="1"/>
  <c r="M22" i="11" s="1"/>
  <c r="N22" i="11" s="1"/>
  <c r="D22" i="10"/>
  <c r="E22" i="10" s="1"/>
  <c r="F22" i="10" s="1"/>
  <c r="G22" i="10" s="1"/>
  <c r="H22" i="10" s="1"/>
  <c r="I22" i="10" s="1"/>
  <c r="J22" i="10" s="1"/>
  <c r="K22" i="10" s="1"/>
  <c r="L22" i="10" s="1"/>
  <c r="M22" i="10" s="1"/>
  <c r="N22" i="10" s="1"/>
  <c r="I22" i="14" l="1"/>
  <c r="J22" i="14" s="1"/>
  <c r="K22" i="14" s="1"/>
  <c r="L22" i="14" s="1"/>
  <c r="M22" i="14" s="1"/>
  <c r="N22" i="14" s="1"/>
  <c r="E10" i="9" l="1"/>
  <c r="E14" i="9"/>
  <c r="E15" i="9"/>
  <c r="E16" i="9"/>
  <c r="E17" i="9"/>
  <c r="E18" i="9"/>
  <c r="E22" i="9"/>
  <c r="E23" i="9"/>
  <c r="E24" i="9"/>
  <c r="E25" i="9"/>
  <c r="E26" i="9"/>
  <c r="E27" i="9"/>
  <c r="E28" i="9"/>
  <c r="E29" i="9"/>
  <c r="E30" i="9"/>
  <c r="E31" i="9"/>
  <c r="E32" i="9"/>
  <c r="E33" i="9"/>
  <c r="E34" i="9"/>
  <c r="E35" i="9"/>
  <c r="E36" i="9"/>
  <c r="E11" i="9" l="1"/>
  <c r="D32" i="10" l="1"/>
  <c r="E32" i="10" s="1"/>
  <c r="F32" i="10" s="1"/>
  <c r="G32" i="10" s="1"/>
  <c r="H32" i="10" l="1"/>
  <c r="I32" i="10" l="1"/>
  <c r="J32" i="10" l="1"/>
  <c r="K32" i="10" l="1"/>
  <c r="D27" i="10"/>
  <c r="E27" i="10" s="1"/>
  <c r="F27" i="10" s="1"/>
  <c r="G27" i="10" s="1"/>
  <c r="H27" i="10" s="1"/>
  <c r="I27" i="10" s="1"/>
  <c r="J27" i="10" s="1"/>
  <c r="K27" i="10" s="1"/>
  <c r="L27" i="10" s="1"/>
  <c r="M27" i="10" s="1"/>
  <c r="N27" i="10" s="1"/>
  <c r="L32" i="10" l="1"/>
  <c r="E6" i="9"/>
  <c r="M32" i="10" l="1"/>
  <c r="C32" i="14"/>
  <c r="D32" i="14" s="1"/>
  <c r="E32" i="14" s="1"/>
  <c r="F32" i="14" s="1"/>
  <c r="G32" i="14" s="1"/>
  <c r="H32" i="14" s="1"/>
  <c r="I32" i="14" s="1"/>
  <c r="J32" i="14" s="1"/>
  <c r="K32" i="14" s="1"/>
  <c r="L32" i="14" s="1"/>
  <c r="M32" i="14" s="1"/>
  <c r="N32" i="10" l="1"/>
  <c r="C27" i="13"/>
  <c r="D27" i="13" s="1"/>
  <c r="E27" i="13" s="1"/>
  <c r="F27" i="13" s="1"/>
  <c r="G27" i="13" s="1"/>
  <c r="H27" i="13" s="1"/>
  <c r="I27" i="13" s="1"/>
  <c r="J27" i="13" s="1"/>
  <c r="K27" i="13" s="1"/>
  <c r="L27" i="13" s="1"/>
  <c r="M27" i="13" s="1"/>
  <c r="N27" i="13" s="1"/>
  <c r="C27" i="12" l="1"/>
  <c r="D27" i="12" s="1"/>
  <c r="E27" i="12" s="1"/>
  <c r="F27" i="12" s="1"/>
  <c r="G27" i="12" s="1"/>
  <c r="H27" i="12" s="1"/>
  <c r="I27" i="12" s="1"/>
  <c r="J27" i="12" s="1"/>
  <c r="K27" i="12" s="1"/>
  <c r="L27" i="12" s="1"/>
  <c r="M27" i="12" s="1"/>
  <c r="N27" i="12" s="1"/>
  <c r="N32" i="14"/>
  <c r="C27" i="14"/>
  <c r="D27" i="14" s="1"/>
  <c r="E27" i="14" s="1"/>
  <c r="F27" i="14" s="1"/>
  <c r="G27" i="14" s="1"/>
  <c r="H27" i="14" s="1"/>
  <c r="I27" i="14" s="1"/>
  <c r="J27" i="14" s="1"/>
  <c r="K27" i="14" s="1"/>
  <c r="L27" i="14" s="1"/>
  <c r="M27" i="14" s="1"/>
  <c r="N27" i="14" s="1"/>
  <c r="C27" i="11" l="1"/>
  <c r="D27" i="11" s="1"/>
  <c r="E27" i="11" s="1"/>
  <c r="F27" i="11" s="1"/>
  <c r="G27" i="11" s="1"/>
  <c r="H27" i="11" s="1"/>
  <c r="I27" i="11" s="1"/>
  <c r="J27" i="11" s="1"/>
  <c r="K27" i="11" s="1"/>
  <c r="L27" i="11" s="1"/>
  <c r="M27" i="11" s="1"/>
  <c r="N27" i="11" s="1"/>
  <c r="E19" i="9" l="1"/>
  <c r="C32" i="13" l="1"/>
  <c r="D32" i="13" s="1"/>
  <c r="E32" i="13" s="1"/>
  <c r="F32" i="13" s="1"/>
  <c r="G32" i="13" s="1"/>
  <c r="H32" i="13" s="1"/>
  <c r="I32" i="13" s="1"/>
  <c r="J32" i="13" s="1"/>
  <c r="K32" i="13" s="1"/>
  <c r="L32" i="13" s="1"/>
  <c r="M32" i="13" s="1"/>
  <c r="N32" i="13" s="1"/>
  <c r="C32" i="12"/>
  <c r="C32" i="11"/>
  <c r="D32" i="12" l="1"/>
  <c r="E32" i="12" s="1"/>
  <c r="F32" i="12" s="1"/>
  <c r="G32" i="12" s="1"/>
  <c r="H32" i="12" s="1"/>
  <c r="I32" i="12" s="1"/>
  <c r="J32" i="12" s="1"/>
  <c r="K32" i="12" s="1"/>
  <c r="L32" i="12" s="1"/>
  <c r="M32" i="12" s="1"/>
  <c r="N32" i="12" s="1"/>
  <c r="D32" i="11"/>
  <c r="E32" i="11" s="1"/>
  <c r="F32" i="11" s="1"/>
  <c r="G32" i="11" s="1"/>
  <c r="H32" i="11" s="1"/>
  <c r="I32" i="11" s="1"/>
  <c r="J32" i="11" s="1"/>
  <c r="K32" i="11" l="1"/>
  <c r="L32" i="11" l="1"/>
  <c r="M32" i="11" l="1"/>
  <c r="B21" i="9"/>
  <c r="N32" i="11" l="1"/>
  <c r="B13" i="9"/>
  <c r="C38" i="9"/>
  <c r="E38" i="9" s="1"/>
  <c r="B8" i="9"/>
</calcChain>
</file>

<file path=xl/sharedStrings.xml><?xml version="1.0" encoding="utf-8"?>
<sst xmlns="http://schemas.openxmlformats.org/spreadsheetml/2006/main" count="842" uniqueCount="91">
  <si>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</si>
  <si>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</si>
  <si>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</si>
  <si>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</si>
  <si>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</si>
  <si>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</si>
  <si>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</si>
  <si>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</si>
  <si>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</si>
  <si>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</si>
  <si>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</si>
  <si>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</si>
  <si>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</si>
  <si>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</si>
  <si>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</si>
  <si>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</si>
  <si>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</si>
  <si>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</si>
  <si>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</si>
  <si>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</si>
  <si>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</si>
  <si>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</si>
  <si>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</si>
  <si>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</si>
  <si>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</si>
  <si>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</si>
  <si>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</si>
  <si>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Number of Claim Notification Forms Created and Sent to a Compensator</t>
  </si>
  <si>
    <t>2013-2014</t>
  </si>
  <si>
    <t>Month</t>
  </si>
  <si>
    <t>May</t>
  </si>
  <si>
    <t>Jun</t>
  </si>
  <si>
    <t>Jul</t>
  </si>
  <si>
    <t>Aug</t>
  </si>
  <si>
    <t>Sept</t>
  </si>
  <si>
    <t>Oct</t>
  </si>
  <si>
    <t>Nov</t>
  </si>
  <si>
    <t>Dec</t>
  </si>
  <si>
    <t>Jan</t>
  </si>
  <si>
    <t>Feb</t>
  </si>
  <si>
    <t>Mar</t>
  </si>
  <si>
    <t>Apr</t>
  </si>
  <si>
    <t>In month</t>
  </si>
  <si>
    <t>YTD</t>
  </si>
  <si>
    <t>Rolling 12 Month</t>
  </si>
  <si>
    <t>Rolling 12 Mth</t>
  </si>
  <si>
    <t>Notes</t>
  </si>
  <si>
    <t xml:space="preserve">The figures include Claim Notification Forms that are awaiting a Compensator to Accept the claim is one for them to investigate. </t>
  </si>
  <si>
    <t>The figures only include Claim Notification Forms that have been created and sent to a Compensator using the Portal.  Draft CNF created and sent via post are not included.</t>
  </si>
  <si>
    <t>iii) Value of claim exceeds upper limit</t>
  </si>
  <si>
    <t>xii) Failure to provide adequate loss of earnings details</t>
  </si>
  <si>
    <r>
      <t xml:space="preserve">Total number of CNFs created and sent to a Compensator via the Portal </t>
    </r>
    <r>
      <rPr>
        <sz val="10"/>
        <color rgb="FFFF0000"/>
        <rFont val="Arial"/>
        <family val="2"/>
      </rPr>
      <t>*</t>
    </r>
  </si>
  <si>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</si>
  <si>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</si>
  <si>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</si>
  <si>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</si>
  <si>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</si>
  <si>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</si>
  <si>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</si>
  <si>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</si>
  <si>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</si>
  <si>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</si>
  <si>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</si>
  <si>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</si>
  <si>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</si>
  <si>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</si>
  <si>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</si>
  <si>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</si>
  <si>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</si>
  <si>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</si>
  <si>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</si>
  <si>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</si>
  <si>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</si>
  <si>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</si>
  <si>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No Of Cases</t>
  </si>
  <si>
    <t>General Damages</t>
  </si>
  <si>
    <t>Claim Notification Forms where liability has been accepted with contributory negligence.</t>
  </si>
  <si>
    <t>Xiii) Stage 1 costs not paid on time</t>
  </si>
  <si>
    <t>XIV) Interim Payment request not answered and/or paid on time</t>
  </si>
  <si>
    <t>2014-2015</t>
  </si>
  <si>
    <t>XIV) Interim Payment partial offer not accepted</t>
  </si>
  <si>
    <t>Dec*</t>
  </si>
  <si>
    <t>Jan*</t>
  </si>
  <si>
    <t>* Corrected Data.</t>
  </si>
  <si>
    <t>2015-2016</t>
  </si>
  <si>
    <t>2016-2017</t>
  </si>
  <si>
    <t>2017-2018</t>
  </si>
  <si>
    <t xml:space="preserve">The MI Provided is based solely upon data entered into the system by its Users </t>
  </si>
  <si>
    <t>2018-2019</t>
  </si>
  <si>
    <t>Sep</t>
  </si>
  <si>
    <t>EL (Accident only) Portal MI - 31 July 2013 - 31 Jan 2019 -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</si>
</sst>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0"/>
      <color rgb="FFFF0000"/>
      <name val="Arial"/>
      <family val="2"/>
    </font>
    <font>
      <sz val="11"/>
      <color theme="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64">
    <xf numFmtId="0" fontId="0" fillId="0" borderId="0" xfId="0"/>
    <xf numFmtId="0" fontId="2" fillId="2" borderId="0" xfId="1" applyFont="1" applyFill="1"/>
    <xf numFmtId="0" fontId="1" fillId="2" borderId="0" xfId="1" applyFill="1"/>
    <xf numFmtId="0" fontId="1" fillId="2" borderId="0" xfId="1" applyFill="1" applyAlignment="1">
      <alignment wrapText="1"/>
    </xf>
    <xf numFmtId="3" fontId="2" fillId="2" borderId="0" xfId="1" applyNumberFormat="1" applyFont="1" applyFill="1"/>
    <xf numFmtId="3" fontId="3" fillId="2" borderId="0" xfId="1" applyNumberFormat="1" applyFont="1" applyFill="1"/>
    <xf numFmtId="0" fontId="2" fillId="3" borderId="0" xfId="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11" fillId="4" borderId="0" xfId="0" applyFont="1" applyFill="1"/>
    <xf numFmtId="0" fontId="0" fillId="4" borderId="1" xfId="0" applyFill="1" applyBorder="1"/>
    <xf numFmtId="0" fontId="0" fillId="4" borderId="3"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3" fillId="4"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3" fontId="2" fillId="2" borderId="0" xfId="1" applyNumberFormat="1" applyFont="1" applyFill="1" applyAlignment="1">
      <alignment horizontal="right"/>
    </xf>
    <xf numFmtId="3" fontId="2" fillId="2" borderId="0" xfId="1" applyNumberFormat="1" applyFont="1" applyFill="1" applyAlignment="1">
      <alignment horizontal="center"/>
    </xf>
    <xf numFmtId="3" fontId="7" fillId="2" borderId="0" xfId="2" applyNumberFormat="1" applyFont="1" applyFill="1"/>
    <xf numFmtId="3" fontId="1" fillId="3" borderId="0" xfId="1" applyNumberFormat="1" applyFill="1"/>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14" fillId="0" borderId="0" xfId="0" applyNumberFormat="1" applyFont="1" applyFill="1" applyBorder="1" applyAlignment="1">
      <alignment horizontal="center"/>
    </xf>
    <xf numFmtId="3" fontId="0" fillId="0" borderId="0" xfId="0" applyNumberFormat="1" applyAlignment="1">
      <alignment horizontal="center"/>
    </xf>
    <xf numFmtId="3" fontId="0" fillId="0" borderId="1" xfId="0" applyNumberFormat="1" applyFill="1" applyBorder="1" applyAlignment="1">
      <alignment horizontal="center"/>
    </xf>
    <xf numFmtId="3" fontId="0" fillId="0" borderId="1" xfId="0" applyNumberFormat="1" applyFont="1" applyFill="1" applyBorder="1" applyAlignment="1">
      <alignment horizontal="center"/>
    </xf>
    <xf numFmtId="3" fontId="0" fillId="0" borderId="0" xfId="0" applyNumberFormat="1" applyFill="1" applyAlignment="1">
      <alignment horizontal="center"/>
    </xf>
    <xf numFmtId="3" fontId="0" fillId="4" borderId="0" xfId="0" applyNumberFormat="1" applyFill="1" applyAlignment="1"/>
    <xf numFmtId="3" fontId="11" fillId="0" borderId="1" xfId="0" applyNumberFormat="1" applyFont="1" applyFill="1" applyBorder="1" applyAlignment="1">
      <alignment horizontal="center"/>
    </xf>
    <xf numFmtId="3" fontId="0" fillId="0" borderId="2" xfId="0" applyNumberFormat="1" applyFill="1" applyBorder="1" applyAlignment="1">
      <alignment horizontal="center"/>
    </xf>
    <xf numFmtId="0" fontId="14" fillId="0" borderId="0" xfId="0" applyFont="1" applyFill="1" applyBorder="1" applyAlignment="1">
      <alignment horizontal="center"/>
    </xf>
    <xf numFmtId="0" fontId="0" fillId="4" borderId="1" xfId="0" applyFill="1" applyBorder="1" applyAlignment="1">
      <alignment horizontal="center"/>
    </xf>
    <xf numFmtId="0" fontId="1" fillId="2" borderId="0" xfId="1" applyFill="1" applyAlignment="1"/>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xf numFmtId="0" fontId="1" fillId="3" borderId="0" xfId="1" applyFont="1" applyFill="1" applyAlignment="1">
      <alignment wrapText="1"/>
    </xf>
    <xf numFmtId="0" fontId="1" fillId="3" borderId="0" xfId="1" applyFont="1" applyFill="1" applyAlignment="1"/>
    <xf numFmtId="0" fontId="1" fillId="2" borderId="0" xfId="1" applyFont="1" applyFill="1"/>
    <xf numFmtId="3" fontId="1" fillId="4" borderId="0" xfId="1" applyNumberFormat="1" applyFont="1" applyFill="1"/>
    <xf numFmtId="3" fontId="1" fillId="2" borderId="0" xfId="1" applyNumberFormat="1" applyFont="1" applyFill="1"/>
  </cellXfs>
  <cellStyles count="4">
    <cellStyle name="Normal" xfId="0" builtinId="0"/>
    <cellStyle name="Normal 2" xfId="1" xr:uid="{00000000-0005-0000-0000-000001000000}"/>
    <cellStyle name="Normal 3" xfId="3" xr:uid="{00000000-0005-0000-0000-000002000000}"/>
    <cellStyle name="Percent 2" xfId="2" xr:uid="{00000000-0005-0000-0000-000003000000}"/>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Sent'!$B$19</c:f>
              <c:strCache>
                <c:ptCount val="1"/>
                <c:pt idx="0">
                  <c:v>2015-2016</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Sent'!$C$21:$N$21</c:f>
              <c:numCache>
                <c:formatCode>#,##0</c:formatCode>
                <c:ptCount val="12"/>
                <c:pt idx="0">
                  <c:v>4310</c:v>
                </c:pt>
                <c:pt idx="1">
                  <c:v>4633</c:v>
                </c:pt>
                <c:pt idx="2">
                  <c:v>4546</c:v>
                </c:pt>
                <c:pt idx="3">
                  <c:v>4402</c:v>
                </c:pt>
                <c:pt idx="4">
                  <c:v>3451</c:v>
                </c:pt>
                <c:pt idx="5">
                  <c:v>4030</c:v>
                </c:pt>
                <c:pt idx="6">
                  <c:v>4315</c:v>
                </c:pt>
                <c:pt idx="7">
                  <c:v>4472</c:v>
                </c:pt>
                <c:pt idx="8">
                  <c:v>4305</c:v>
                </c:pt>
                <c:pt idx="9">
                  <c:v>4127</c:v>
                </c:pt>
                <c:pt idx="10">
                  <c:v>4194</c:v>
                </c:pt>
                <c:pt idx="11">
                  <c:v>4057</c:v>
                </c:pt>
              </c:numCache>
            </c:numRef>
          </c:val>
          <c:extLst>
            <c:ext xmlns:c16="http://schemas.microsoft.com/office/drawing/2014/chart" uri="{C3380CC4-5D6E-409C-BE32-E72D297353CC}">
              <c16:uniqueId val="{00000000-F145-4C75-A446-3C75C999BD87}"/>
            </c:ext>
          </c:extLst>
        </c:ser>
        <c:ser>
          <c:idx val="3"/>
          <c:order val="3"/>
          <c:tx>
            <c:strRef>
              <c:f>'No of CNFs Sent'!$B$14</c:f>
              <c:strCache>
                <c:ptCount val="1"/>
                <c:pt idx="0">
                  <c:v>2016-2017</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4370</c:v>
                </c:pt>
                <c:pt idx="1">
                  <c:v>4404</c:v>
                </c:pt>
                <c:pt idx="2">
                  <c:v>4018</c:v>
                </c:pt>
                <c:pt idx="3">
                  <c:v>4291</c:v>
                </c:pt>
                <c:pt idx="4">
                  <c:v>3177</c:v>
                </c:pt>
                <c:pt idx="5">
                  <c:v>3993</c:v>
                </c:pt>
                <c:pt idx="6">
                  <c:v>4102</c:v>
                </c:pt>
                <c:pt idx="7">
                  <c:v>4546</c:v>
                </c:pt>
                <c:pt idx="8">
                  <c:v>3368</c:v>
                </c:pt>
                <c:pt idx="9">
                  <c:v>4079</c:v>
                </c:pt>
                <c:pt idx="10">
                  <c:v>3974</c:v>
                </c:pt>
                <c:pt idx="11">
                  <c:v>3518</c:v>
                </c:pt>
              </c:numCache>
            </c:numRef>
          </c:val>
          <c:extLst>
            <c:ext xmlns:c16="http://schemas.microsoft.com/office/drawing/2014/chart" uri="{C3380CC4-5D6E-409C-BE32-E72D297353CC}">
              <c16:uniqueId val="{00000001-F145-4C75-A446-3C75C999BD87}"/>
            </c:ext>
          </c:extLst>
        </c:ser>
        <c:ser>
          <c:idx val="4"/>
          <c:order val="4"/>
          <c:tx>
            <c:strRef>
              <c:f>'No of CNFs Sent'!$B$9</c:f>
              <c:strCache>
                <c:ptCount val="1"/>
                <c:pt idx="0">
                  <c:v>2017-2018</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General</c:formatCode>
                <c:ptCount val="12"/>
                <c:pt idx="0">
                  <c:v>3964</c:v>
                </c:pt>
                <c:pt idx="1">
                  <c:v>3646</c:v>
                </c:pt>
                <c:pt idx="2">
                  <c:v>4163</c:v>
                </c:pt>
                <c:pt idx="3">
                  <c:v>4149</c:v>
                </c:pt>
                <c:pt idx="4">
                  <c:v>2747</c:v>
                </c:pt>
                <c:pt idx="5">
                  <c:v>4235</c:v>
                </c:pt>
                <c:pt idx="6">
                  <c:v>3938</c:v>
                </c:pt>
                <c:pt idx="7">
                  <c:v>3930</c:v>
                </c:pt>
                <c:pt idx="8">
                  <c:v>3925</c:v>
                </c:pt>
                <c:pt idx="9">
                  <c:v>3860</c:v>
                </c:pt>
                <c:pt idx="10">
                  <c:v>3761</c:v>
                </c:pt>
                <c:pt idx="11">
                  <c:v>3955</c:v>
                </c:pt>
              </c:numCache>
            </c:numRef>
          </c:val>
          <c:extLst>
            <c:ext xmlns:c16="http://schemas.microsoft.com/office/drawing/2014/chart" uri="{C3380CC4-5D6E-409C-BE32-E72D297353CC}">
              <c16:uniqueId val="{00000002-F145-4C75-A446-3C75C999BD87}"/>
            </c:ext>
          </c:extLst>
        </c:ser>
        <c:dLbls>
          <c:showLegendKey val="0"/>
          <c:showVal val="0"/>
          <c:showCatName val="0"/>
          <c:showSerName val="0"/>
          <c:showPercent val="0"/>
          <c:showBubbleSize val="0"/>
        </c:dLbls>
        <c:gapWidth val="150"/>
        <c:axId val="939726080"/>
        <c:axId val="944016848"/>
        <c:extLst>
          <c:ext xmlns:c15="http://schemas.microsoft.com/office/drawing/2012/chart" uri="{02D57815-91ED-43cb-92C2-25804820EDAC}">
            <c15:filteredBarSeries>
              <c15:ser>
                <c:idx val="1"/>
                <c:order val="0"/>
                <c:tx>
                  <c:strRef>
                    <c:extLst>
                      <c:ext uri="{02D57815-91ED-43cb-92C2-25804820EDAC}">
                        <c15:formulaRef>
                          <c15:sqref>'No of CNFs Sent'!$B$29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Sent'!$C$31:$N$31</c15:sqref>
                        </c15:formulaRef>
                      </c:ext>
                    </c:extLst>
                    <c:numCache>
                      <c:formatCode>#,##0</c:formatCode>
                      <c:ptCount val="12"/>
                      <c:pt idx="0">
                        <c:v>207</c:v>
                      </c:pt>
                      <c:pt idx="1">
                        <c:v>922</c:v>
                      </c:pt>
                      <c:pt idx="2">
                        <c:v>1887</c:v>
                      </c:pt>
                      <c:pt idx="3">
                        <c:v>2264</c:v>
                      </c:pt>
                      <c:pt idx="4">
                        <c:v>2001</c:v>
                      </c:pt>
                      <c:pt idx="5">
                        <c:v>3210</c:v>
                      </c:pt>
                      <c:pt idx="6">
                        <c:v>3190</c:v>
                      </c:pt>
                      <c:pt idx="7">
                        <c:v>3602</c:v>
                      </c:pt>
                      <c:pt idx="8">
                        <c:v>3566</c:v>
                      </c:pt>
                      <c:pt idx="9">
                        <c:v>3671</c:v>
                      </c:pt>
                      <c:pt idx="10">
                        <c:v>3962</c:v>
                      </c:pt>
                      <c:pt idx="11">
                        <c:v>4665</c:v>
                      </c:pt>
                    </c:numCache>
                  </c:numRef>
                </c:val>
                <c:extLst>
                  <c:ext xmlns:c16="http://schemas.microsoft.com/office/drawing/2014/chart" uri="{C3380CC4-5D6E-409C-BE32-E72D297353CC}">
                    <c16:uniqueId val="{00000003-F145-4C75-A446-3C75C999BD8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Sent'!$C$26:$N$26</c15:sqref>
                        </c15:formulaRef>
                      </c:ext>
                    </c:extLst>
                    <c:numCache>
                      <c:formatCode>#,##0</c:formatCode>
                      <c:ptCount val="12"/>
                      <c:pt idx="0">
                        <c:v>4056</c:v>
                      </c:pt>
                      <c:pt idx="1">
                        <c:v>4598</c:v>
                      </c:pt>
                      <c:pt idx="2">
                        <c:v>5138</c:v>
                      </c:pt>
                      <c:pt idx="3">
                        <c:v>4351</c:v>
                      </c:pt>
                      <c:pt idx="4">
                        <c:v>3727</c:v>
                      </c:pt>
                      <c:pt idx="5">
                        <c:v>4540</c:v>
                      </c:pt>
                      <c:pt idx="6">
                        <c:v>4765</c:v>
                      </c:pt>
                      <c:pt idx="7">
                        <c:v>5081</c:v>
                      </c:pt>
                      <c:pt idx="8">
                        <c:v>4301</c:v>
                      </c:pt>
                      <c:pt idx="9">
                        <c:v>4250</c:v>
                      </c:pt>
                      <c:pt idx="10">
                        <c:v>4720</c:v>
                      </c:pt>
                      <c:pt idx="11">
                        <c:v>5063</c:v>
                      </c:pt>
                    </c:numCache>
                  </c:numRef>
                </c:val>
                <c:extLst xmlns:c15="http://schemas.microsoft.com/office/drawing/2012/chart">
                  <c:ext xmlns:c16="http://schemas.microsoft.com/office/drawing/2014/chart" uri="{C3380CC4-5D6E-409C-BE32-E72D297353CC}">
                    <c16:uniqueId val="{00000004-F145-4C75-A446-3C75C999BD87}"/>
                  </c:ext>
                </c:extLst>
              </c15:ser>
            </c15:filteredBarSeries>
          </c:ext>
        </c:extLst>
      </c:barChart>
      <c:catAx>
        <c:axId val="939726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6848"/>
        <c:crosses val="autoZero"/>
        <c:auto val="1"/>
        <c:lblAlgn val="ctr"/>
        <c:lblOffset val="100"/>
        <c:noMultiLvlLbl val="0"/>
      </c:catAx>
      <c:valAx>
        <c:axId val="9440168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6080"/>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'Court Pack'!$C$57:$N$57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'Court Pack'!$C$59:$N$59</c:f>
              <c:numCache>
                <c:formatCode>#,##0</c:formatCode>
                <c:ptCount val="12"/>
                <c:pt idx="0">
                  <c:v>894</c:v>
                </c:pt>
                <c:pt idx="1">
                  <c:v>905</c:v>
                </c:pt>
                <c:pt idx="2">
                  <c:v>928</c:v>
                </c:pt>
                <c:pt idx="3">
                  <c:v>929</c:v>
                </c:pt>
                <c:pt idx="4">
                  <c:v>943</c:v>
                </c:pt>
                <c:pt idx="5">
                  <c:v>972</c:v>
                </c:pt>
                <c:pt idx="6">
                  <c:v>983</c:v>
                </c:pt>
                <c:pt idx="7">
                  <c:v>953</c:v>
                </c:pt>
                <c:pt idx="8">
                  <c:v>950</c:v>
                </c:pt>
                <c:pt idx="9">
                  <c:v>942</c:v>
                </c:pt>
                <c:pt idx="10">
                  <c:v>945</c:v>
                </c:pt>
                <c:pt idx="11">
                  <c:v>952</c:v>
                </c:pt>
              </c:numCache>
            </c:numRef>
          </c:val>
          <c:extLst>
            <c:ext xmlns:c16="http://schemas.microsoft.com/office/drawing/2014/chart" uri="{C3380CC4-5D6E-409C-BE32-E72D297353CC}">
              <c16:uniqueId val="{00000000-901F-48F5-92B5-CE4CBBB284AC}"/>
            </c:ext>
          </c:extLst>
        </c:ser>
        <c:dLbls>
          <c:showLegendKey val="0"/>
          <c:showVal val="0"/>
          <c:showCatName val="0"/>
          <c:showSerName val="0"/>
          <c:showPercent val="0"/>
          <c:showBubbleSize val="0"/>
        </c:dLbls>
        <c:gapWidth val="150"/>
        <c:axId val="944995808"/>
        <c:axId val="944996368"/>
      </c:barChart>
      <c:catAx>
        <c:axId val="944995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6368"/>
        <c:crosses val="autoZero"/>
        <c:auto val="1"/>
        <c:lblAlgn val="ctr"/>
        <c:lblOffset val="100"/>
        <c:noMultiLvlLbl val="0"/>
      </c:catAx>
      <c:valAx>
        <c:axId val="944996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5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47835865922735E-2"/>
          <c:y val="3.9901238760249307E-2"/>
          <c:w val="0.93706453169364179"/>
          <c:h val="0.78698389116454781"/>
        </c:manualLayout>
      </c:layout>
      <c:barChart>
        <c:barDir val="col"/>
        <c:grouping val="clustered"/>
        <c:varyColors val="0"/>
        <c:ser>
          <c:idx val="2"/>
          <c:order val="2"/>
          <c:tx>
            <c:strRef>
              <c:f>'No of Settled Claims'!$B$19</c:f>
              <c:strCache>
                <c:ptCount val="1"/>
                <c:pt idx="0">
                  <c:v>2015-2016</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Claims'!$C$21:$N$21</c:f>
              <c:numCache>
                <c:formatCode>#,##0</c:formatCode>
                <c:ptCount val="12"/>
                <c:pt idx="0">
                  <c:v>720</c:v>
                </c:pt>
                <c:pt idx="1">
                  <c:v>718</c:v>
                </c:pt>
                <c:pt idx="2">
                  <c:v>714</c:v>
                </c:pt>
                <c:pt idx="3">
                  <c:v>782</c:v>
                </c:pt>
                <c:pt idx="4">
                  <c:v>715</c:v>
                </c:pt>
                <c:pt idx="5">
                  <c:v>634</c:v>
                </c:pt>
                <c:pt idx="6">
                  <c:v>698</c:v>
                </c:pt>
                <c:pt idx="7">
                  <c:v>775</c:v>
                </c:pt>
                <c:pt idx="8">
                  <c:v>779</c:v>
                </c:pt>
                <c:pt idx="9">
                  <c:v>707</c:v>
                </c:pt>
                <c:pt idx="10">
                  <c:v>701</c:v>
                </c:pt>
                <c:pt idx="11">
                  <c:v>693</c:v>
                </c:pt>
              </c:numCache>
            </c:numRef>
          </c:val>
          <c:extLst>
            <c:ext xmlns:c16="http://schemas.microsoft.com/office/drawing/2014/chart" uri="{C3380CC4-5D6E-409C-BE32-E72D297353CC}">
              <c16:uniqueId val="{00000000-6780-43B8-8E39-D50CBB13A139}"/>
            </c:ext>
          </c:extLst>
        </c:ser>
        <c:ser>
          <c:idx val="3"/>
          <c:order val="3"/>
          <c:tx>
            <c:strRef>
              <c:f>'No of Settled Claims'!$B$14</c:f>
              <c:strCache>
                <c:ptCount val="1"/>
                <c:pt idx="0">
                  <c:v>2016-2017</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633</c:v>
                </c:pt>
                <c:pt idx="1">
                  <c:v>641</c:v>
                </c:pt>
                <c:pt idx="2">
                  <c:v>652</c:v>
                </c:pt>
                <c:pt idx="3">
                  <c:v>675</c:v>
                </c:pt>
                <c:pt idx="4">
                  <c:v>577</c:v>
                </c:pt>
                <c:pt idx="5">
                  <c:v>666</c:v>
                </c:pt>
                <c:pt idx="6">
                  <c:v>659</c:v>
                </c:pt>
                <c:pt idx="7">
                  <c:v>764</c:v>
                </c:pt>
                <c:pt idx="8">
                  <c:v>617</c:v>
                </c:pt>
                <c:pt idx="9">
                  <c:v>627</c:v>
                </c:pt>
                <c:pt idx="10">
                  <c:v>629</c:v>
                </c:pt>
                <c:pt idx="11">
                  <c:v>618</c:v>
                </c:pt>
              </c:numCache>
            </c:numRef>
          </c:val>
          <c:extLst>
            <c:ext xmlns:c16="http://schemas.microsoft.com/office/drawing/2014/chart" uri="{C3380CC4-5D6E-409C-BE32-E72D297353CC}">
              <c16:uniqueId val="{00000001-6780-43B8-8E39-D50CBB13A139}"/>
            </c:ext>
          </c:extLst>
        </c:ser>
        <c:ser>
          <c:idx val="4"/>
          <c:order val="4"/>
          <c:tx>
            <c:strRef>
              <c:f>'No of Settled Claims'!$B$9</c:f>
              <c:strCache>
                <c:ptCount val="1"/>
                <c:pt idx="0">
                  <c:v>2017-2018</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662</c:v>
                </c:pt>
                <c:pt idx="1">
                  <c:v>591</c:v>
                </c:pt>
                <c:pt idx="2">
                  <c:v>692</c:v>
                </c:pt>
                <c:pt idx="3">
                  <c:v>675</c:v>
                </c:pt>
                <c:pt idx="4">
                  <c:v>475</c:v>
                </c:pt>
                <c:pt idx="5">
                  <c:v>641</c:v>
                </c:pt>
                <c:pt idx="6">
                  <c:v>549</c:v>
                </c:pt>
                <c:pt idx="7">
                  <c:v>633</c:v>
                </c:pt>
                <c:pt idx="8">
                  <c:v>621</c:v>
                </c:pt>
                <c:pt idx="9">
                  <c:v>656</c:v>
                </c:pt>
                <c:pt idx="10">
                  <c:v>692</c:v>
                </c:pt>
                <c:pt idx="11">
                  <c:v>663</c:v>
                </c:pt>
              </c:numCache>
            </c:numRef>
          </c:val>
          <c:extLst>
            <c:ext xmlns:c16="http://schemas.microsoft.com/office/drawing/2014/chart" uri="{C3380CC4-5D6E-409C-BE32-E72D297353CC}">
              <c16:uniqueId val="{00000002-6780-43B8-8E39-D50CBB13A139}"/>
            </c:ext>
          </c:extLst>
        </c:ser>
        <c:dLbls>
          <c:showLegendKey val="0"/>
          <c:showVal val="0"/>
          <c:showCatName val="0"/>
          <c:showSerName val="0"/>
          <c:showPercent val="0"/>
          <c:showBubbleSize val="0"/>
        </c:dLbls>
        <c:gapWidth val="150"/>
        <c:axId val="945001408"/>
        <c:axId val="945001968"/>
        <c:extLst>
          <c:ext xmlns:c15="http://schemas.microsoft.com/office/drawing/2012/chart" uri="{02D57815-91ED-43cb-92C2-25804820EDAC}">
            <c15:filteredBarSeries>
              <c15:ser>
                <c:idx val="1"/>
                <c:order val="0"/>
                <c:tx>
                  <c:strRef>
                    <c:extLst>
                      <c:ext uri="{02D57815-91ED-43cb-92C2-25804820EDAC}">
                        <c15:formulaRef>
                          <c15:sqref>'No of Settled Claims'!$B$29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Claims'!$C$31:$N$31</c15:sqref>
                        </c15:formulaRef>
                      </c:ext>
                    </c:extLst>
                    <c:numCache>
                      <c:formatCode>#,##0</c:formatCode>
                      <c:ptCount val="12"/>
                      <c:pt idx="0">
                        <c:v>1</c:v>
                      </c:pt>
                      <c:pt idx="1">
                        <c:v>2</c:v>
                      </c:pt>
                      <c:pt idx="2">
                        <c:v>16</c:v>
                      </c:pt>
                      <c:pt idx="3">
                        <c:v>29</c:v>
                      </c:pt>
                      <c:pt idx="4">
                        <c:v>47</c:v>
                      </c:pt>
                      <c:pt idx="5">
                        <c:v>110</c:v>
                      </c:pt>
                      <c:pt idx="6">
                        <c:v>145</c:v>
                      </c:pt>
                      <c:pt idx="7">
                        <c:v>178</c:v>
                      </c:pt>
                      <c:pt idx="8">
                        <c:v>213</c:v>
                      </c:pt>
                      <c:pt idx="9">
                        <c:v>291</c:v>
                      </c:pt>
                      <c:pt idx="10">
                        <c:v>380</c:v>
                      </c:pt>
                      <c:pt idx="11">
                        <c:v>440</c:v>
                      </c:pt>
                    </c:numCache>
                  </c:numRef>
                </c:val>
                <c:extLst>
                  <c:ext xmlns:c16="http://schemas.microsoft.com/office/drawing/2014/chart" uri="{C3380CC4-5D6E-409C-BE32-E72D297353CC}">
                    <c16:uniqueId val="{00000003-6780-43B8-8E39-D50CBB13A139}"/>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Claims'!$C$26:$N$26</c15:sqref>
                        </c15:formulaRef>
                      </c:ext>
                    </c:extLst>
                    <c:numCache>
                      <c:formatCode>#,##0</c:formatCode>
                      <c:ptCount val="12"/>
                      <c:pt idx="0">
                        <c:v>407</c:v>
                      </c:pt>
                      <c:pt idx="1">
                        <c:v>481</c:v>
                      </c:pt>
                      <c:pt idx="2">
                        <c:v>548</c:v>
                      </c:pt>
                      <c:pt idx="3">
                        <c:v>566</c:v>
                      </c:pt>
                      <c:pt idx="4">
                        <c:v>565</c:v>
                      </c:pt>
                      <c:pt idx="5">
                        <c:v>606</c:v>
                      </c:pt>
                      <c:pt idx="6">
                        <c:v>670</c:v>
                      </c:pt>
                      <c:pt idx="7">
                        <c:v>792</c:v>
                      </c:pt>
                      <c:pt idx="8">
                        <c:v>704</c:v>
                      </c:pt>
                      <c:pt idx="9">
                        <c:v>614</c:v>
                      </c:pt>
                      <c:pt idx="10">
                        <c:v>781</c:v>
                      </c:pt>
                      <c:pt idx="11">
                        <c:v>770</c:v>
                      </c:pt>
                    </c:numCache>
                  </c:numRef>
                </c:val>
                <c:extLst xmlns:c15="http://schemas.microsoft.com/office/drawing/2012/chart">
                  <c:ext xmlns:c16="http://schemas.microsoft.com/office/drawing/2014/chart" uri="{C3380CC4-5D6E-409C-BE32-E72D297353CC}">
                    <c16:uniqueId val="{00000004-6780-43B8-8E39-D50CBB13A139}"/>
                  </c:ext>
                </c:extLst>
              </c15:ser>
            </c15:filteredBarSeries>
          </c:ext>
        </c:extLst>
      </c:barChart>
      <c:catAx>
        <c:axId val="94500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968"/>
        <c:crosses val="autoZero"/>
        <c:auto val="1"/>
        <c:lblAlgn val="ctr"/>
        <c:lblOffset val="100"/>
        <c:noMultiLvlLbl val="0"/>
      </c:catAx>
      <c:valAx>
        <c:axId val="9450019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40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Settled Claims'!$C$57:$N$57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of Settled Claims'!$C$59:$N$59</c:f>
              <c:numCache>
                <c:formatCode>#,##0</c:formatCode>
                <c:ptCount val="12"/>
                <c:pt idx="0">
                  <c:v>7540</c:v>
                </c:pt>
                <c:pt idx="1">
                  <c:v>7409</c:v>
                </c:pt>
                <c:pt idx="2">
                  <c:v>7413</c:v>
                </c:pt>
                <c:pt idx="3">
                  <c:v>7442</c:v>
                </c:pt>
                <c:pt idx="4">
                  <c:v>7505</c:v>
                </c:pt>
                <c:pt idx="5">
                  <c:v>7550</c:v>
                </c:pt>
                <c:pt idx="6">
                  <c:v>7511</c:v>
                </c:pt>
                <c:pt idx="7">
                  <c:v>7546</c:v>
                </c:pt>
                <c:pt idx="8">
                  <c:v>7515</c:v>
                </c:pt>
                <c:pt idx="9">
                  <c:v>7525</c:v>
                </c:pt>
                <c:pt idx="10">
                  <c:v>7588</c:v>
                </c:pt>
                <c:pt idx="11">
                  <c:v>7652</c:v>
                </c:pt>
              </c:numCache>
            </c:numRef>
          </c:val>
          <c:extLst>
            <c:ext xmlns:c16="http://schemas.microsoft.com/office/drawing/2014/chart" uri="{C3380CC4-5D6E-409C-BE32-E72D297353CC}">
              <c16:uniqueId val="{00000000-0F2B-4FD5-9292-ED3108F47CC0}"/>
            </c:ext>
          </c:extLst>
        </c:ser>
        <c:dLbls>
          <c:showLegendKey val="0"/>
          <c:showVal val="0"/>
          <c:showCatName val="0"/>
          <c:showSerName val="0"/>
          <c:showPercent val="0"/>
          <c:showBubbleSize val="0"/>
        </c:dLbls>
        <c:gapWidth val="150"/>
        <c:axId val="945004768"/>
        <c:axId val="945005328"/>
      </c:barChart>
      <c:catAx>
        <c:axId val="945004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5328"/>
        <c:crosses val="autoZero"/>
        <c:auto val="1"/>
        <c:lblAlgn val="ctr"/>
        <c:lblOffset val="100"/>
        <c:noMultiLvlLbl val="0"/>
      </c:catAx>
      <c:valAx>
        <c:axId val="94500532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4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Damages'!$B$19</c:f>
              <c:strCache>
                <c:ptCount val="1"/>
                <c:pt idx="0">
                  <c:v>2015-2016</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Damages'!$C$22:$N$22</c:f>
              <c:numCache>
                <c:formatCode>#,##0</c:formatCode>
                <c:ptCount val="12"/>
                <c:pt idx="0">
                  <c:v>3600</c:v>
                </c:pt>
                <c:pt idx="1">
                  <c:v>3671</c:v>
                </c:pt>
                <c:pt idx="2">
                  <c:v>3798</c:v>
                </c:pt>
                <c:pt idx="3">
                  <c:v>3850</c:v>
                </c:pt>
                <c:pt idx="4">
                  <c:v>3736</c:v>
                </c:pt>
                <c:pt idx="5">
                  <c:v>3786</c:v>
                </c:pt>
                <c:pt idx="6">
                  <c:v>3956</c:v>
                </c:pt>
                <c:pt idx="7">
                  <c:v>3939</c:v>
                </c:pt>
                <c:pt idx="8">
                  <c:v>3995</c:v>
                </c:pt>
                <c:pt idx="9">
                  <c:v>3829</c:v>
                </c:pt>
                <c:pt idx="10">
                  <c:v>4029</c:v>
                </c:pt>
                <c:pt idx="11">
                  <c:v>3975</c:v>
                </c:pt>
              </c:numCache>
            </c:numRef>
          </c:val>
          <c:extLst>
            <c:ext xmlns:c16="http://schemas.microsoft.com/office/drawing/2014/chart" uri="{C3380CC4-5D6E-409C-BE32-E72D297353CC}">
              <c16:uniqueId val="{00000000-20AF-4392-9310-D066B1B3CA94}"/>
            </c:ext>
          </c:extLst>
        </c:ser>
        <c:ser>
          <c:idx val="3"/>
          <c:order val="3"/>
          <c:tx>
            <c:strRef>
              <c:f>'General Damages'!$B$14</c:f>
              <c:strCache>
                <c:ptCount val="1"/>
                <c:pt idx="0">
                  <c:v>2016-2017</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4313</c:v>
                </c:pt>
                <c:pt idx="1">
                  <c:v>4288</c:v>
                </c:pt>
                <c:pt idx="2">
                  <c:v>3818</c:v>
                </c:pt>
                <c:pt idx="3">
                  <c:v>4088</c:v>
                </c:pt>
                <c:pt idx="4">
                  <c:v>3884</c:v>
                </c:pt>
                <c:pt idx="5">
                  <c:v>4097</c:v>
                </c:pt>
                <c:pt idx="6">
                  <c:v>4070</c:v>
                </c:pt>
                <c:pt idx="7">
                  <c:v>4023</c:v>
                </c:pt>
                <c:pt idx="8">
                  <c:v>4084</c:v>
                </c:pt>
                <c:pt idx="9">
                  <c:v>4108</c:v>
                </c:pt>
                <c:pt idx="10">
                  <c:v>4222</c:v>
                </c:pt>
                <c:pt idx="11">
                  <c:v>4173</c:v>
                </c:pt>
              </c:numCache>
            </c:numRef>
          </c:val>
          <c:extLst>
            <c:ext xmlns:c16="http://schemas.microsoft.com/office/drawing/2014/chart" uri="{C3380CC4-5D6E-409C-BE32-E72D297353CC}">
              <c16:uniqueId val="{00000001-20AF-4392-9310-D066B1B3CA94}"/>
            </c:ext>
          </c:extLst>
        </c:ser>
        <c:ser>
          <c:idx val="4"/>
          <c:order val="4"/>
          <c:tx>
            <c:strRef>
              <c:f>'General Damages'!$B$9</c:f>
              <c:strCache>
                <c:ptCount val="1"/>
                <c:pt idx="0">
                  <c:v>2017-2018</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4001</c:v>
                </c:pt>
                <c:pt idx="1">
                  <c:v>4159</c:v>
                </c:pt>
                <c:pt idx="2">
                  <c:v>4118</c:v>
                </c:pt>
                <c:pt idx="3">
                  <c:v>4378</c:v>
                </c:pt>
                <c:pt idx="4">
                  <c:v>4323</c:v>
                </c:pt>
                <c:pt idx="5">
                  <c:v>4332</c:v>
                </c:pt>
                <c:pt idx="6">
                  <c:v>4213</c:v>
                </c:pt>
                <c:pt idx="7">
                  <c:v>4152</c:v>
                </c:pt>
                <c:pt idx="8">
                  <c:v>4176</c:v>
                </c:pt>
                <c:pt idx="9">
                  <c:v>4075</c:v>
                </c:pt>
                <c:pt idx="10">
                  <c:v>4360</c:v>
                </c:pt>
                <c:pt idx="11">
                  <c:v>4320</c:v>
                </c:pt>
              </c:numCache>
            </c:numRef>
          </c:val>
          <c:extLst>
            <c:ext xmlns:c16="http://schemas.microsoft.com/office/drawing/2014/chart" uri="{C3380CC4-5D6E-409C-BE32-E72D297353CC}">
              <c16:uniqueId val="{00000002-20AF-4392-9310-D066B1B3CA94}"/>
            </c:ext>
          </c:extLst>
        </c:ser>
        <c:dLbls>
          <c:showLegendKey val="0"/>
          <c:showVal val="0"/>
          <c:showCatName val="0"/>
          <c:showSerName val="0"/>
          <c:showPercent val="0"/>
          <c:showBubbleSize val="0"/>
        </c:dLbls>
        <c:gapWidth val="150"/>
        <c:axId val="945009808"/>
        <c:axId val="945010368"/>
        <c:extLst>
          <c:ext xmlns:c15="http://schemas.microsoft.com/office/drawing/2012/chart" uri="{02D57815-91ED-43cb-92C2-25804820EDAC}">
            <c15:filteredBarSeries>
              <c15:ser>
                <c:idx val="1"/>
                <c:order val="0"/>
                <c:tx>
                  <c:strRef>
                    <c:extLst>
                      <c:ext uri="{02D57815-91ED-43cb-92C2-25804820EDAC}">
                        <c15:formulaRef>
                          <c15:sqref>'General Damages'!$B$29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Damages'!$C$32:$N$32</c15:sqref>
                        </c15:formulaRef>
                      </c:ext>
                    </c:extLst>
                    <c:numCache>
                      <c:formatCode>#,##0</c:formatCode>
                      <c:ptCount val="12"/>
                      <c:pt idx="0">
                        <c:v>1500</c:v>
                      </c:pt>
                      <c:pt idx="1">
                        <c:v>2051</c:v>
                      </c:pt>
                      <c:pt idx="2">
                        <c:v>1722</c:v>
                      </c:pt>
                      <c:pt idx="3">
                        <c:v>2277</c:v>
                      </c:pt>
                      <c:pt idx="4">
                        <c:v>2127</c:v>
                      </c:pt>
                      <c:pt idx="5">
                        <c:v>2257</c:v>
                      </c:pt>
                      <c:pt idx="6">
                        <c:v>2444</c:v>
                      </c:pt>
                      <c:pt idx="7">
                        <c:v>2542</c:v>
                      </c:pt>
                      <c:pt idx="8">
                        <c:v>2705</c:v>
                      </c:pt>
                      <c:pt idx="9">
                        <c:v>2969</c:v>
                      </c:pt>
                      <c:pt idx="10">
                        <c:v>2919</c:v>
                      </c:pt>
                      <c:pt idx="11">
                        <c:v>3055</c:v>
                      </c:pt>
                    </c:numCache>
                  </c:numRef>
                </c:val>
                <c:extLst>
                  <c:ext xmlns:c16="http://schemas.microsoft.com/office/drawing/2014/chart" uri="{C3380CC4-5D6E-409C-BE32-E72D297353CC}">
                    <c16:uniqueId val="{00000003-20AF-4392-9310-D066B1B3CA9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Damages'!$C$27:$N$27</c15:sqref>
                        </c15:formulaRef>
                      </c:ext>
                    </c:extLst>
                    <c:numCache>
                      <c:formatCode>#,##0</c:formatCode>
                      <c:ptCount val="12"/>
                      <c:pt idx="0">
                        <c:v>3106</c:v>
                      </c:pt>
                      <c:pt idx="1">
                        <c:v>3221</c:v>
                      </c:pt>
                      <c:pt idx="2">
                        <c:v>3327</c:v>
                      </c:pt>
                      <c:pt idx="3">
                        <c:v>3242</c:v>
                      </c:pt>
                      <c:pt idx="4">
                        <c:v>3325</c:v>
                      </c:pt>
                      <c:pt idx="5">
                        <c:v>3382</c:v>
                      </c:pt>
                      <c:pt idx="6">
                        <c:v>3301</c:v>
                      </c:pt>
                      <c:pt idx="7">
                        <c:v>3425</c:v>
                      </c:pt>
                      <c:pt idx="8">
                        <c:v>3454</c:v>
                      </c:pt>
                      <c:pt idx="9">
                        <c:v>3458</c:v>
                      </c:pt>
                      <c:pt idx="10">
                        <c:v>3545</c:v>
                      </c:pt>
                      <c:pt idx="11">
                        <c:v>3534</c:v>
                      </c:pt>
                    </c:numCache>
                  </c:numRef>
                </c:val>
                <c:extLst xmlns:c15="http://schemas.microsoft.com/office/drawing/2012/chart">
                  <c:ext xmlns:c16="http://schemas.microsoft.com/office/drawing/2014/chart" uri="{C3380CC4-5D6E-409C-BE32-E72D297353CC}">
                    <c16:uniqueId val="{00000004-20AF-4392-9310-D066B1B3CA94}"/>
                  </c:ext>
                </c:extLst>
              </c15:ser>
            </c15:filteredBarSeries>
          </c:ext>
        </c:extLst>
      </c:barChart>
      <c:catAx>
        <c:axId val="945009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0368"/>
        <c:crosses val="autoZero"/>
        <c:auto val="1"/>
        <c:lblAlgn val="ctr"/>
        <c:lblOffset val="100"/>
        <c:noMultiLvlLbl val="0"/>
      </c:catAx>
      <c:valAx>
        <c:axId val="945010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980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Sent'!$C$57:$N$57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of CNFs Sent'!$C$59:$N$59</c:f>
              <c:numCache>
                <c:formatCode>#,##0</c:formatCode>
                <c:ptCount val="12"/>
                <c:pt idx="0">
                  <c:v>46327</c:v>
                </c:pt>
                <c:pt idx="1">
                  <c:v>45711</c:v>
                </c:pt>
                <c:pt idx="2">
                  <c:v>46268</c:v>
                </c:pt>
                <c:pt idx="3">
                  <c:v>46049</c:v>
                </c:pt>
                <c:pt idx="4">
                  <c:v>45836</c:v>
                </c:pt>
                <c:pt idx="5">
                  <c:v>46273</c:v>
                </c:pt>
                <c:pt idx="6">
                  <c:v>46163</c:v>
                </c:pt>
                <c:pt idx="7">
                  <c:v>46307</c:v>
                </c:pt>
                <c:pt idx="8">
                  <c:v>46281</c:v>
                </c:pt>
                <c:pt idx="9">
                  <c:v>46089</c:v>
                </c:pt>
                <c:pt idx="10">
                  <c:v>46124</c:v>
                </c:pt>
                <c:pt idx="11">
                  <c:v>45722</c:v>
                </c:pt>
              </c:numCache>
            </c:numRef>
          </c:val>
          <c:extLst>
            <c:ext xmlns:c16="http://schemas.microsoft.com/office/drawing/2014/chart" uri="{C3380CC4-5D6E-409C-BE32-E72D297353CC}">
              <c16:uniqueId val="{00000000-4C79-4822-A956-DB4A5B4F56A7}"/>
            </c:ext>
          </c:extLst>
        </c:ser>
        <c:dLbls>
          <c:showLegendKey val="0"/>
          <c:showVal val="0"/>
          <c:showCatName val="0"/>
          <c:showSerName val="0"/>
          <c:showPercent val="0"/>
          <c:showBubbleSize val="0"/>
        </c:dLbls>
        <c:gapWidth val="150"/>
        <c:axId val="944019648"/>
        <c:axId val="944020208"/>
      </c:barChart>
      <c:catAx>
        <c:axId val="944019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0208"/>
        <c:crosses val="autoZero"/>
        <c:auto val="1"/>
        <c:lblAlgn val="ctr"/>
        <c:lblOffset val="100"/>
        <c:noMultiLvlLbl val="0"/>
      </c:catAx>
      <c:valAx>
        <c:axId val="9440202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9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CNFs Left at Stage 1'!$B$19</c:f>
              <c:strCache>
                <c:ptCount val="1"/>
                <c:pt idx="0">
                  <c:v>2015-2016</c:v>
                </c:pt>
              </c:strCache>
            </c:strRef>
          </c:tx>
          <c:invertIfNegative val="0"/>
          <c:cat>
            <c:strRef>
              <c:f>'No CNFs Left at Stage 1'!$C$20:$N$20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CNFs Left at Stage 1'!$C$21:$N$21</c:f>
              <c:numCache>
                <c:formatCode>#,##0</c:formatCode>
                <c:ptCount val="12"/>
                <c:pt idx="0">
                  <c:v>2113</c:v>
                </c:pt>
                <c:pt idx="1">
                  <c:v>2356</c:v>
                </c:pt>
                <c:pt idx="2">
                  <c:v>2220</c:v>
                </c:pt>
                <c:pt idx="3">
                  <c:v>2175</c:v>
                </c:pt>
                <c:pt idx="4">
                  <c:v>2128</c:v>
                </c:pt>
                <c:pt idx="5">
                  <c:v>1969</c:v>
                </c:pt>
                <c:pt idx="6">
                  <c:v>1715</c:v>
                </c:pt>
                <c:pt idx="7">
                  <c:v>2180</c:v>
                </c:pt>
                <c:pt idx="8">
                  <c:v>2093</c:v>
                </c:pt>
                <c:pt idx="9">
                  <c:v>2022</c:v>
                </c:pt>
                <c:pt idx="10">
                  <c:v>2071</c:v>
                </c:pt>
                <c:pt idx="11">
                  <c:v>1960</c:v>
                </c:pt>
              </c:numCache>
            </c:numRef>
          </c:val>
          <c:extLst>
            <c:ext xmlns:c16="http://schemas.microsoft.com/office/drawing/2014/chart" uri="{C3380CC4-5D6E-409C-BE32-E72D297353CC}">
              <c16:uniqueId val="{00000000-68B2-452F-8676-BDA0131AEA42}"/>
            </c:ext>
          </c:extLst>
        </c:ser>
        <c:ser>
          <c:idx val="3"/>
          <c:order val="3"/>
          <c:tx>
            <c:strRef>
              <c:f>'No CNFs Left at Stage 1'!$B$14</c:f>
              <c:strCache>
                <c:ptCount val="1"/>
                <c:pt idx="0">
                  <c:v>2016-2017</c:v>
                </c:pt>
              </c:strCache>
            </c:strRef>
          </c:tx>
          <c:invertIfNegative val="0"/>
          <c:val>
            <c:numRef>
              <c:f>'No CNFs Left at Stage 1'!$C$16:$N$16</c:f>
              <c:numCache>
                <c:formatCode>#,##0</c:formatCode>
                <c:ptCount val="12"/>
                <c:pt idx="0">
                  <c:v>2034</c:v>
                </c:pt>
                <c:pt idx="1">
                  <c:v>2104</c:v>
                </c:pt>
                <c:pt idx="2">
                  <c:v>1984</c:v>
                </c:pt>
                <c:pt idx="3">
                  <c:v>2112</c:v>
                </c:pt>
                <c:pt idx="4">
                  <c:v>1879</c:v>
                </c:pt>
                <c:pt idx="5">
                  <c:v>1800</c:v>
                </c:pt>
                <c:pt idx="6">
                  <c:v>1537</c:v>
                </c:pt>
                <c:pt idx="7">
                  <c:v>2134</c:v>
                </c:pt>
                <c:pt idx="8">
                  <c:v>1640</c:v>
                </c:pt>
                <c:pt idx="9">
                  <c:v>1903</c:v>
                </c:pt>
                <c:pt idx="10">
                  <c:v>1934</c:v>
                </c:pt>
                <c:pt idx="11">
                  <c:v>1813</c:v>
                </c:pt>
              </c:numCache>
            </c:numRef>
          </c:val>
          <c:extLst>
            <c:ext xmlns:c16="http://schemas.microsoft.com/office/drawing/2014/chart" uri="{C3380CC4-5D6E-409C-BE32-E72D297353CC}">
              <c16:uniqueId val="{00000001-68B2-452F-8676-BDA0131AEA42}"/>
            </c:ext>
          </c:extLst>
        </c:ser>
        <c:ser>
          <c:idx val="4"/>
          <c:order val="4"/>
          <c:tx>
            <c:strRef>
              <c:f>'No CNFs Left at Stage 1'!$B$9</c:f>
              <c:strCache>
                <c:ptCount val="1"/>
                <c:pt idx="0">
                  <c:v>2017-2018</c:v>
                </c:pt>
              </c:strCache>
            </c:strRef>
          </c:tx>
          <c:invertIfNegative val="0"/>
          <c:val>
            <c:numRef>
              <c:f>'No CNFs Left at Stage 1'!$C$11:$N$11</c:f>
              <c:numCache>
                <c:formatCode>#,##0</c:formatCode>
                <c:ptCount val="12"/>
                <c:pt idx="0">
                  <c:v>1707</c:v>
                </c:pt>
                <c:pt idx="1">
                  <c:v>1662</c:v>
                </c:pt>
                <c:pt idx="2">
                  <c:v>1787</c:v>
                </c:pt>
                <c:pt idx="3">
                  <c:v>1907</c:v>
                </c:pt>
                <c:pt idx="4">
                  <c:v>1680</c:v>
                </c:pt>
                <c:pt idx="5">
                  <c:v>1872</c:v>
                </c:pt>
                <c:pt idx="6">
                  <c:v>1484</c:v>
                </c:pt>
                <c:pt idx="7">
                  <c:v>1918</c:v>
                </c:pt>
                <c:pt idx="8">
                  <c:v>1769</c:v>
                </c:pt>
                <c:pt idx="9">
                  <c:v>1825</c:v>
                </c:pt>
                <c:pt idx="10">
                  <c:v>1902</c:v>
                </c:pt>
                <c:pt idx="11">
                  <c:v>1790</c:v>
                </c:pt>
              </c:numCache>
            </c:numRef>
          </c:val>
          <c:extLst>
            <c:ext xmlns:c16="http://schemas.microsoft.com/office/drawing/2014/chart" uri="{C3380CC4-5D6E-409C-BE32-E72D297353CC}">
              <c16:uniqueId val="{00000002-68B2-452F-8676-BDA0131AEA42}"/>
            </c:ext>
          </c:extLst>
        </c:ser>
        <c:dLbls>
          <c:showLegendKey val="0"/>
          <c:showVal val="0"/>
          <c:showCatName val="0"/>
          <c:showSerName val="0"/>
          <c:showPercent val="0"/>
          <c:showBubbleSize val="0"/>
        </c:dLbls>
        <c:gapWidth val="150"/>
        <c:axId val="944024688"/>
        <c:axId val="944025248"/>
        <c:extLst>
          <c:ext xmlns:c15="http://schemas.microsoft.com/office/drawing/2012/chart" uri="{02D57815-91ED-43cb-92C2-25804820EDAC}">
            <c15:filteredBarSeries>
              <c15:ser>
                <c:idx val="1"/>
                <c:order val="0"/>
                <c:tx>
                  <c:strRef>
                    <c:extLst>
                      <c:ext uri="{02D57815-91ED-43cb-92C2-25804820EDAC}">
                        <c15:formulaRef>
                          <c15:sqref>'No CNFs Left at Stage 1'!$B$29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CNFs Left at Stage 1'!$C$20:$N$20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CNFs Left at Stage 1'!$C$31:$N$31</c15:sqref>
                        </c15:formulaRef>
                      </c:ext>
                    </c:extLst>
                    <c:numCache>
                      <c:formatCode>#,##0</c:formatCode>
                      <c:ptCount val="12"/>
                      <c:pt idx="0">
                        <c:v>5</c:v>
                      </c:pt>
                      <c:pt idx="1">
                        <c:v>53</c:v>
                      </c:pt>
                      <c:pt idx="2">
                        <c:v>321</c:v>
                      </c:pt>
                      <c:pt idx="3">
                        <c:v>633</c:v>
                      </c:pt>
                      <c:pt idx="4">
                        <c:v>822</c:v>
                      </c:pt>
                      <c:pt idx="5">
                        <c:v>1113</c:v>
                      </c:pt>
                      <c:pt idx="6">
                        <c:v>1061</c:v>
                      </c:pt>
                      <c:pt idx="7">
                        <c:v>1491</c:v>
                      </c:pt>
                      <c:pt idx="8">
                        <c:v>1598</c:v>
                      </c:pt>
                      <c:pt idx="9">
                        <c:v>1642</c:v>
                      </c:pt>
                      <c:pt idx="10">
                        <c:v>1838</c:v>
                      </c:pt>
                      <c:pt idx="11">
                        <c:v>2008</c:v>
                      </c:pt>
                    </c:numCache>
                  </c:numRef>
                </c:val>
                <c:extLst>
                  <c:ext xmlns:c16="http://schemas.microsoft.com/office/drawing/2014/chart" uri="{C3380CC4-5D6E-409C-BE32-E72D297353CC}">
                    <c16:uniqueId val="{00000003-68B2-452F-8676-BDA0131AEA4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CNFs Left at Stage 1'!$B$24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CNFs Left at Stage 1'!$C$20:$N$20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CNFs Left at Stage 1'!$C$26:$N$26</c15:sqref>
                        </c15:formulaRef>
                      </c:ext>
                    </c:extLst>
                    <c:numCache>
                      <c:formatCode>#,##0</c:formatCode>
                      <c:ptCount val="12"/>
                      <c:pt idx="0">
                        <c:v>1903</c:v>
                      </c:pt>
                      <c:pt idx="1">
                        <c:v>2145</c:v>
                      </c:pt>
                      <c:pt idx="2">
                        <c:v>2268</c:v>
                      </c:pt>
                      <c:pt idx="3">
                        <c:v>2101</c:v>
                      </c:pt>
                      <c:pt idx="4">
                        <c:v>2202</c:v>
                      </c:pt>
                      <c:pt idx="5">
                        <c:v>2034</c:v>
                      </c:pt>
                      <c:pt idx="6">
                        <c:v>1712</c:v>
                      </c:pt>
                      <c:pt idx="7">
                        <c:v>2420</c:v>
                      </c:pt>
                      <c:pt idx="8">
                        <c:v>2089</c:v>
                      </c:pt>
                      <c:pt idx="9">
                        <c:v>2031</c:v>
                      </c:pt>
                      <c:pt idx="10">
                        <c:v>2297</c:v>
                      </c:pt>
                      <c:pt idx="11">
                        <c:v>2396</c:v>
                      </c:pt>
                    </c:numCache>
                  </c:numRef>
                </c:val>
                <c:extLst xmlns:c15="http://schemas.microsoft.com/office/drawing/2012/chart">
                  <c:ext xmlns:c16="http://schemas.microsoft.com/office/drawing/2014/chart" uri="{C3380CC4-5D6E-409C-BE32-E72D297353CC}">
                    <c16:uniqueId val="{00000004-68B2-452F-8676-BDA0131AEA42}"/>
                  </c:ext>
                </c:extLst>
              </c15:ser>
            </c15:filteredBarSeries>
          </c:ext>
        </c:extLst>
      </c:barChart>
      <c:catAx>
        <c:axId val="944024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5248"/>
        <c:crosses val="autoZero"/>
        <c:auto val="1"/>
        <c:lblAlgn val="ctr"/>
        <c:lblOffset val="100"/>
        <c:noMultiLvlLbl val="0"/>
      </c:catAx>
      <c:valAx>
        <c:axId val="9440252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468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CNFs Left at Stage 1'!$B$56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CNFs Left at Stage 1'!$C$57:$N$57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CNFs Left at Stage 1'!$C$59:$N$59</c:f>
              <c:numCache>
                <c:formatCode>#,##0</c:formatCode>
                <c:ptCount val="12"/>
                <c:pt idx="0">
                  <c:v>21523</c:v>
                </c:pt>
                <c:pt idx="1">
                  <c:v>21307</c:v>
                </c:pt>
                <c:pt idx="2">
                  <c:v>21436</c:v>
                </c:pt>
                <c:pt idx="3">
                  <c:v>21358</c:v>
                </c:pt>
                <c:pt idx="4">
                  <c:v>21326</c:v>
                </c:pt>
                <c:pt idx="5">
                  <c:v>21303</c:v>
                </c:pt>
                <c:pt idx="6">
                  <c:v>21401</c:v>
                </c:pt>
                <c:pt idx="7">
                  <c:v>21400</c:v>
                </c:pt>
                <c:pt idx="8">
                  <c:v>21498</c:v>
                </c:pt>
                <c:pt idx="9">
                  <c:v>21432</c:v>
                </c:pt>
                <c:pt idx="10">
                  <c:v>21387</c:v>
                </c:pt>
                <c:pt idx="11">
                  <c:v>21305</c:v>
                </c:pt>
              </c:numCache>
            </c:numRef>
          </c:val>
          <c:extLst>
            <c:ext xmlns:c16="http://schemas.microsoft.com/office/drawing/2014/chart" uri="{C3380CC4-5D6E-409C-BE32-E72D297353CC}">
              <c16:uniqueId val="{00000000-7A94-479A-B046-3CEDDDFADDA6}"/>
            </c:ext>
          </c:extLst>
        </c:ser>
        <c:dLbls>
          <c:showLegendKey val="0"/>
          <c:showVal val="0"/>
          <c:showCatName val="0"/>
          <c:showSerName val="0"/>
          <c:showPercent val="0"/>
          <c:showBubbleSize val="0"/>
        </c:dLbls>
        <c:gapWidth val="150"/>
        <c:axId val="944028048"/>
        <c:axId val="944028608"/>
      </c:barChart>
      <c:catAx>
        <c:axId val="944028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608"/>
        <c:crosses val="autoZero"/>
        <c:auto val="1"/>
        <c:lblAlgn val="ctr"/>
        <c:lblOffset val="100"/>
        <c:noMultiLvlLbl val="0"/>
      </c:catAx>
      <c:valAx>
        <c:axId val="9440286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Exit'!$B$19</c:f>
              <c:strCache>
                <c:ptCount val="1"/>
                <c:pt idx="0">
                  <c:v>2015-2016</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Exit'!$C$21:$N$21</c:f>
              <c:numCache>
                <c:formatCode>#,##0</c:formatCode>
                <c:ptCount val="12"/>
                <c:pt idx="0">
                  <c:v>65</c:v>
                </c:pt>
                <c:pt idx="1">
                  <c:v>65</c:v>
                </c:pt>
                <c:pt idx="2">
                  <c:v>66</c:v>
                </c:pt>
                <c:pt idx="3">
                  <c:v>73</c:v>
                </c:pt>
                <c:pt idx="4">
                  <c:v>80</c:v>
                </c:pt>
                <c:pt idx="5">
                  <c:v>76</c:v>
                </c:pt>
                <c:pt idx="6">
                  <c:v>70</c:v>
                </c:pt>
                <c:pt idx="7">
                  <c:v>74</c:v>
                </c:pt>
                <c:pt idx="8">
                  <c:v>93</c:v>
                </c:pt>
                <c:pt idx="9">
                  <c:v>70</c:v>
                </c:pt>
                <c:pt idx="10">
                  <c:v>104</c:v>
                </c:pt>
                <c:pt idx="11">
                  <c:v>96</c:v>
                </c:pt>
              </c:numCache>
            </c:numRef>
          </c:val>
          <c:extLst>
            <c:ext xmlns:c16="http://schemas.microsoft.com/office/drawing/2014/chart" uri="{C3380CC4-5D6E-409C-BE32-E72D297353CC}">
              <c16:uniqueId val="{00000000-869D-46AD-A75A-6F28B23BCCCA}"/>
            </c:ext>
          </c:extLst>
        </c:ser>
        <c:ser>
          <c:idx val="3"/>
          <c:order val="3"/>
          <c:tx>
            <c:strRef>
              <c:f>'Stage 2 Exit'!$B$14</c:f>
              <c:strCache>
                <c:ptCount val="1"/>
                <c:pt idx="0">
                  <c:v>2016-2017</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#,##0</c:formatCode>
                <c:ptCount val="12"/>
                <c:pt idx="0">
                  <c:v>77</c:v>
                </c:pt>
                <c:pt idx="1">
                  <c:v>98</c:v>
                </c:pt>
                <c:pt idx="2">
                  <c:v>56</c:v>
                </c:pt>
                <c:pt idx="3">
                  <c:v>75</c:v>
                </c:pt>
                <c:pt idx="4">
                  <c:v>71</c:v>
                </c:pt>
                <c:pt idx="5">
                  <c:v>64</c:v>
                </c:pt>
                <c:pt idx="6">
                  <c:v>72</c:v>
                </c:pt>
                <c:pt idx="7">
                  <c:v>48</c:v>
                </c:pt>
                <c:pt idx="8">
                  <c:v>60</c:v>
                </c:pt>
                <c:pt idx="9">
                  <c:v>57</c:v>
                </c:pt>
                <c:pt idx="10">
                  <c:v>63</c:v>
                </c:pt>
                <c:pt idx="11">
                  <c:v>52</c:v>
                </c:pt>
              </c:numCache>
            </c:numRef>
          </c:val>
          <c:extLst>
            <c:ext xmlns:c16="http://schemas.microsoft.com/office/drawing/2014/chart" uri="{C3380CC4-5D6E-409C-BE32-E72D297353CC}">
              <c16:uniqueId val="{00000001-869D-46AD-A75A-6F28B23BCCCA}"/>
            </c:ext>
          </c:extLst>
        </c:ser>
        <c:ser>
          <c:idx val="4"/>
          <c:order val="4"/>
          <c:tx>
            <c:strRef>
              <c:f>'Stage 2 Exit'!$B$9</c:f>
              <c:strCache>
                <c:ptCount val="1"/>
                <c:pt idx="0">
                  <c:v>2017-2018</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#,##0</c:formatCode>
                <c:ptCount val="12"/>
                <c:pt idx="0">
                  <c:v>60</c:v>
                </c:pt>
                <c:pt idx="1">
                  <c:v>57</c:v>
                </c:pt>
                <c:pt idx="2">
                  <c:v>71</c:v>
                </c:pt>
                <c:pt idx="3">
                  <c:v>63</c:v>
                </c:pt>
                <c:pt idx="4">
                  <c:v>48</c:v>
                </c:pt>
                <c:pt idx="5">
                  <c:v>38</c:v>
                </c:pt>
                <c:pt idx="6">
                  <c:v>34</c:v>
                </c:pt>
                <c:pt idx="7">
                  <c:v>54</c:v>
                </c:pt>
                <c:pt idx="8">
                  <c:v>66</c:v>
                </c:pt>
                <c:pt idx="9">
                  <c:v>61</c:v>
                </c:pt>
                <c:pt idx="10">
                  <c:v>43</c:v>
                </c:pt>
                <c:pt idx="11">
                  <c:v>60</c:v>
                </c:pt>
              </c:numCache>
            </c:numRef>
          </c:val>
          <c:extLst>
            <c:ext xmlns:c16="http://schemas.microsoft.com/office/drawing/2014/chart" uri="{C3380CC4-5D6E-409C-BE32-E72D297353CC}">
              <c16:uniqueId val="{00000002-869D-46AD-A75A-6F28B23BCCCA}"/>
            </c:ext>
          </c:extLst>
        </c:ser>
        <c:dLbls>
          <c:showLegendKey val="0"/>
          <c:showVal val="0"/>
          <c:showCatName val="0"/>
          <c:showSerName val="0"/>
          <c:showPercent val="0"/>
          <c:showBubbleSize val="0"/>
        </c:dLbls>
        <c:gapWidth val="150"/>
        <c:axId val="944567392"/>
        <c:axId val="944567952"/>
        <c:extLst>
          <c:ext xmlns:c15="http://schemas.microsoft.com/office/drawing/2012/chart" uri="{02D57815-91ED-43cb-92C2-25804820EDAC}">
            <c15:filteredBarSeries>
              <c15:ser>
                <c:idx val="1"/>
                <c:order val="0"/>
                <c:tx>
                  <c:strRef>
                    <c:extLst>
                      <c:ext uri="{02D57815-91ED-43cb-92C2-25804820EDAC}">
                        <c15:formulaRef>
                          <c15:sqref>'Stage 2 Exit'!$B$29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Exit'!$C$31:$N$31</c15:sqref>
                        </c15:formulaRef>
                      </c:ext>
                    </c:extLst>
                    <c:numCache>
                      <c:formatCode>#,##0</c:formatCode>
                      <c:ptCount val="12"/>
                      <c:pt idx="0">
                        <c:v>0</c:v>
                      </c:pt>
                      <c:pt idx="1">
                        <c:v>0</c:v>
                      </c:pt>
                      <c:pt idx="2">
                        <c:v>0</c:v>
                      </c:pt>
                      <c:pt idx="3">
                        <c:v>1</c:v>
                      </c:pt>
                      <c:pt idx="4">
                        <c:v>6</c:v>
                      </c:pt>
                      <c:pt idx="5">
                        <c:v>5</c:v>
                      </c:pt>
                      <c:pt idx="6">
                        <c:v>10</c:v>
                      </c:pt>
                      <c:pt idx="7">
                        <c:v>16</c:v>
                      </c:pt>
                      <c:pt idx="8">
                        <c:v>23</c:v>
                      </c:pt>
                      <c:pt idx="9">
                        <c:v>27</c:v>
                      </c:pt>
                      <c:pt idx="10">
                        <c:v>41</c:v>
                      </c:pt>
                      <c:pt idx="11">
                        <c:v>49</c:v>
                      </c:pt>
                    </c:numCache>
                  </c:numRef>
                </c:val>
                <c:extLst>
                  <c:ext xmlns:c16="http://schemas.microsoft.com/office/drawing/2014/chart" uri="{C3380CC4-5D6E-409C-BE32-E72D297353CC}">
                    <c16:uniqueId val="{00000003-869D-46AD-A75A-6F28B23BCCC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Exit'!$C$26:$N$26</c15:sqref>
                        </c15:formulaRef>
                      </c:ext>
                    </c:extLst>
                    <c:numCache>
                      <c:formatCode>#,##0</c:formatCode>
                      <c:ptCount val="12"/>
                      <c:pt idx="0">
                        <c:v>44</c:v>
                      </c:pt>
                      <c:pt idx="1">
                        <c:v>54</c:v>
                      </c:pt>
                      <c:pt idx="2">
                        <c:v>60</c:v>
                      </c:pt>
                      <c:pt idx="3">
                        <c:v>44</c:v>
                      </c:pt>
                      <c:pt idx="4">
                        <c:v>62</c:v>
                      </c:pt>
                      <c:pt idx="5">
                        <c:v>48</c:v>
                      </c:pt>
                      <c:pt idx="6">
                        <c:v>41</c:v>
                      </c:pt>
                      <c:pt idx="7">
                        <c:v>56</c:v>
                      </c:pt>
                      <c:pt idx="8">
                        <c:v>52</c:v>
                      </c:pt>
                      <c:pt idx="9">
                        <c:v>58</c:v>
                      </c:pt>
                      <c:pt idx="10">
                        <c:v>72</c:v>
                      </c:pt>
                      <c:pt idx="11">
                        <c:v>61</c:v>
                      </c:pt>
                    </c:numCache>
                  </c:numRef>
                </c:val>
                <c:extLst xmlns:c15="http://schemas.microsoft.com/office/drawing/2012/chart">
                  <c:ext xmlns:c16="http://schemas.microsoft.com/office/drawing/2014/chart" uri="{C3380CC4-5D6E-409C-BE32-E72D297353CC}">
                    <c16:uniqueId val="{00000004-869D-46AD-A75A-6F28B23BCCCA}"/>
                  </c:ext>
                </c:extLst>
              </c15:ser>
            </c15:filteredBarSeries>
          </c:ext>
        </c:extLst>
      </c:barChart>
      <c:catAx>
        <c:axId val="944567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952"/>
        <c:crosses val="autoZero"/>
        <c:auto val="1"/>
        <c:lblAlgn val="ctr"/>
        <c:lblOffset val="100"/>
        <c:noMultiLvlLbl val="0"/>
      </c:catAx>
      <c:valAx>
        <c:axId val="9445679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39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'Stage 2 Exit'!$C$57:$N$57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'Stage 2 Exit'!$C$59:$N$59</c:f>
              <c:numCache>
                <c:formatCode>#,##0</c:formatCode>
                <c:ptCount val="12"/>
                <c:pt idx="0">
                  <c:v>651</c:v>
                </c:pt>
                <c:pt idx="1">
                  <c:v>657</c:v>
                </c:pt>
                <c:pt idx="2">
                  <c:v>663</c:v>
                </c:pt>
                <c:pt idx="3">
                  <c:v>667</c:v>
                </c:pt>
                <c:pt idx="4">
                  <c:v>647</c:v>
                </c:pt>
                <c:pt idx="5">
                  <c:v>655</c:v>
                </c:pt>
                <c:pt idx="6">
                  <c:v>648</c:v>
                </c:pt>
                <c:pt idx="7">
                  <c:v>639</c:v>
                </c:pt>
                <c:pt idx="8">
                  <c:v>636</c:v>
                </c:pt>
                <c:pt idx="9">
                  <c:v>630</c:v>
                </c:pt>
                <c:pt idx="10">
                  <c:v>644</c:v>
                </c:pt>
                <c:pt idx="11">
                  <c:v>663</c:v>
                </c:pt>
              </c:numCache>
            </c:numRef>
          </c:val>
          <c:extLst>
            <c:ext xmlns:c16="http://schemas.microsoft.com/office/drawing/2014/chart" uri="{C3380CC4-5D6E-409C-BE32-E72D297353CC}">
              <c16:uniqueId val="{00000000-2D47-4A6F-80D7-B6D7480FE037}"/>
            </c:ext>
          </c:extLst>
        </c:ser>
        <c:dLbls>
          <c:showLegendKey val="0"/>
          <c:showVal val="0"/>
          <c:showCatName val="0"/>
          <c:showSerName val="0"/>
          <c:showPercent val="0"/>
          <c:showBubbleSize val="0"/>
        </c:dLbls>
        <c:gapWidth val="150"/>
        <c:axId val="944570752"/>
        <c:axId val="944571312"/>
      </c:barChart>
      <c:catAx>
        <c:axId val="94457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1312"/>
        <c:crosses val="autoZero"/>
        <c:auto val="1"/>
        <c:lblAlgn val="ctr"/>
        <c:lblOffset val="100"/>
        <c:noMultiLvlLbl val="0"/>
      </c:catAx>
      <c:valAx>
        <c:axId val="9445713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Process'!$B$19</c:f>
              <c:strCache>
                <c:ptCount val="1"/>
                <c:pt idx="0">
                  <c:v>2015-2016</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Process'!$C$21:$N$21</c:f>
              <c:numCache>
                <c:formatCode>#,##0</c:formatCode>
                <c:ptCount val="12"/>
                <c:pt idx="0">
                  <c:v>1124</c:v>
                </c:pt>
                <c:pt idx="1">
                  <c:v>1121</c:v>
                </c:pt>
                <c:pt idx="2">
                  <c:v>1049</c:v>
                </c:pt>
                <c:pt idx="3">
                  <c:v>1199</c:v>
                </c:pt>
                <c:pt idx="4">
                  <c:v>1114</c:v>
                </c:pt>
                <c:pt idx="5">
                  <c:v>1045</c:v>
                </c:pt>
                <c:pt idx="6">
                  <c:v>1036</c:v>
                </c:pt>
                <c:pt idx="7">
                  <c:v>1194</c:v>
                </c:pt>
                <c:pt idx="8">
                  <c:v>1173</c:v>
                </c:pt>
                <c:pt idx="9">
                  <c:v>1021</c:v>
                </c:pt>
                <c:pt idx="10">
                  <c:v>1205</c:v>
                </c:pt>
                <c:pt idx="11">
                  <c:v>1096</c:v>
                </c:pt>
              </c:numCache>
            </c:numRef>
          </c:val>
          <c:extLst>
            <c:ext xmlns:c16="http://schemas.microsoft.com/office/drawing/2014/chart" uri="{C3380CC4-5D6E-409C-BE32-E72D297353CC}">
              <c16:uniqueId val="{00000000-DB9C-4265-BE20-C8734DB83BA6}"/>
            </c:ext>
          </c:extLst>
        </c:ser>
        <c:ser>
          <c:idx val="3"/>
          <c:order val="3"/>
          <c:tx>
            <c:strRef>
              <c:f>'Exit Process'!$B$14</c:f>
              <c:strCache>
                <c:ptCount val="1"/>
                <c:pt idx="0">
                  <c:v>2016-2017</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1033</c:v>
                </c:pt>
                <c:pt idx="1">
                  <c:v>1136</c:v>
                </c:pt>
                <c:pt idx="2">
                  <c:v>1056</c:v>
                </c:pt>
                <c:pt idx="3">
                  <c:v>1026</c:v>
                </c:pt>
                <c:pt idx="4">
                  <c:v>857</c:v>
                </c:pt>
                <c:pt idx="5">
                  <c:v>994</c:v>
                </c:pt>
                <c:pt idx="6">
                  <c:v>850</c:v>
                </c:pt>
                <c:pt idx="7">
                  <c:v>1136</c:v>
                </c:pt>
                <c:pt idx="8">
                  <c:v>796</c:v>
                </c:pt>
                <c:pt idx="9">
                  <c:v>1016</c:v>
                </c:pt>
                <c:pt idx="10">
                  <c:v>1031</c:v>
                </c:pt>
                <c:pt idx="11">
                  <c:v>938</c:v>
                </c:pt>
              </c:numCache>
            </c:numRef>
          </c:val>
          <c:extLst>
            <c:ext xmlns:c16="http://schemas.microsoft.com/office/drawing/2014/chart" uri="{C3380CC4-5D6E-409C-BE32-E72D297353CC}">
              <c16:uniqueId val="{00000001-DB9C-4265-BE20-C8734DB83BA6}"/>
            </c:ext>
          </c:extLst>
        </c:ser>
        <c:ser>
          <c:idx val="4"/>
          <c:order val="4"/>
          <c:tx>
            <c:strRef>
              <c:f>'Exit Process'!$B$9</c:f>
              <c:strCache>
                <c:ptCount val="1"/>
                <c:pt idx="0">
                  <c:v>2017-2018</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970</c:v>
                </c:pt>
                <c:pt idx="1">
                  <c:v>937</c:v>
                </c:pt>
                <c:pt idx="2">
                  <c:v>1047</c:v>
                </c:pt>
                <c:pt idx="3">
                  <c:v>1038</c:v>
                </c:pt>
                <c:pt idx="4">
                  <c:v>842</c:v>
                </c:pt>
                <c:pt idx="5">
                  <c:v>943</c:v>
                </c:pt>
                <c:pt idx="6">
                  <c:v>850</c:v>
                </c:pt>
                <c:pt idx="7">
                  <c:v>1013</c:v>
                </c:pt>
                <c:pt idx="8">
                  <c:v>947</c:v>
                </c:pt>
                <c:pt idx="9">
                  <c:v>978</c:v>
                </c:pt>
                <c:pt idx="10">
                  <c:v>961</c:v>
                </c:pt>
                <c:pt idx="11">
                  <c:v>990</c:v>
                </c:pt>
              </c:numCache>
            </c:numRef>
          </c:val>
          <c:extLst>
            <c:ext xmlns:c16="http://schemas.microsoft.com/office/drawing/2014/chart" uri="{C3380CC4-5D6E-409C-BE32-E72D297353CC}">
              <c16:uniqueId val="{00000002-DB9C-4265-BE20-C8734DB83BA6}"/>
            </c:ext>
          </c:extLst>
        </c:ser>
        <c:dLbls>
          <c:showLegendKey val="0"/>
          <c:showVal val="0"/>
          <c:showCatName val="0"/>
          <c:showSerName val="0"/>
          <c:showPercent val="0"/>
          <c:showBubbleSize val="0"/>
        </c:dLbls>
        <c:gapWidth val="150"/>
        <c:axId val="944575792"/>
        <c:axId val="944576352"/>
        <c:extLst>
          <c:ext xmlns:c15="http://schemas.microsoft.com/office/drawing/2012/chart" uri="{02D57815-91ED-43cb-92C2-25804820EDAC}">
            <c15:filteredBarSeries>
              <c15:ser>
                <c:idx val="1"/>
                <c:order val="0"/>
                <c:tx>
                  <c:strRef>
                    <c:extLst>
                      <c:ext uri="{02D57815-91ED-43cb-92C2-25804820EDAC}">
                        <c15:formulaRef>
                          <c15:sqref>'Exit Process'!$B$29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Process'!$C$31:$N$31</c15:sqref>
                        </c15:formulaRef>
                      </c:ext>
                    </c:extLst>
                    <c:numCache>
                      <c:formatCode>#,##0</c:formatCode>
                      <c:ptCount val="12"/>
                      <c:pt idx="0">
                        <c:v>116</c:v>
                      </c:pt>
                      <c:pt idx="1">
                        <c:v>240</c:v>
                      </c:pt>
                      <c:pt idx="2">
                        <c:v>359</c:v>
                      </c:pt>
                      <c:pt idx="3">
                        <c:v>387</c:v>
                      </c:pt>
                      <c:pt idx="4">
                        <c:v>305</c:v>
                      </c:pt>
                      <c:pt idx="5">
                        <c:v>535</c:v>
                      </c:pt>
                      <c:pt idx="6">
                        <c:v>551</c:v>
                      </c:pt>
                      <c:pt idx="7">
                        <c:v>587</c:v>
                      </c:pt>
                      <c:pt idx="8">
                        <c:v>630</c:v>
                      </c:pt>
                      <c:pt idx="9">
                        <c:v>651</c:v>
                      </c:pt>
                      <c:pt idx="10">
                        <c:v>714</c:v>
                      </c:pt>
                      <c:pt idx="11">
                        <c:v>866</c:v>
                      </c:pt>
                    </c:numCache>
                  </c:numRef>
                </c:val>
                <c:extLst>
                  <c:ext xmlns:c16="http://schemas.microsoft.com/office/drawing/2014/chart" uri="{C3380CC4-5D6E-409C-BE32-E72D297353CC}">
                    <c16:uniqueId val="{00000003-DB9C-4265-BE20-C8734DB83BA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Process'!$C$26:$N$26</c15:sqref>
                        </c15:formulaRef>
                      </c:ext>
                    </c:extLst>
                    <c:numCache>
                      <c:formatCode>#,##0</c:formatCode>
                      <c:ptCount val="12"/>
                      <c:pt idx="0">
                        <c:v>810</c:v>
                      </c:pt>
                      <c:pt idx="1">
                        <c:v>920</c:v>
                      </c:pt>
                      <c:pt idx="2">
                        <c:v>1096</c:v>
                      </c:pt>
                      <c:pt idx="3">
                        <c:v>956</c:v>
                      </c:pt>
                      <c:pt idx="4">
                        <c:v>977</c:v>
                      </c:pt>
                      <c:pt idx="5">
                        <c:v>1008</c:v>
                      </c:pt>
                      <c:pt idx="6">
                        <c:v>989</c:v>
                      </c:pt>
                      <c:pt idx="7">
                        <c:v>1129</c:v>
                      </c:pt>
                      <c:pt idx="8">
                        <c:v>1087</c:v>
                      </c:pt>
                      <c:pt idx="9">
                        <c:v>974</c:v>
                      </c:pt>
                      <c:pt idx="10">
                        <c:v>1216</c:v>
                      </c:pt>
                      <c:pt idx="11">
                        <c:v>1160</c:v>
                      </c:pt>
                    </c:numCache>
                  </c:numRef>
                </c:val>
                <c:extLst xmlns:c15="http://schemas.microsoft.com/office/drawing/2012/chart">
                  <c:ext xmlns:c16="http://schemas.microsoft.com/office/drawing/2014/chart" uri="{C3380CC4-5D6E-409C-BE32-E72D297353CC}">
                    <c16:uniqueId val="{00000004-DB9C-4265-BE20-C8734DB83BA6}"/>
                  </c:ext>
                </c:extLst>
              </c15:ser>
            </c15:filteredBarSeries>
          </c:ext>
        </c:extLst>
      </c:barChart>
      <c:catAx>
        <c:axId val="944575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6352"/>
        <c:crosses val="autoZero"/>
        <c:auto val="1"/>
        <c:lblAlgn val="ctr"/>
        <c:lblOffset val="100"/>
        <c:noMultiLvlLbl val="0"/>
      </c:catAx>
      <c:valAx>
        <c:axId val="9445763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579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'Exit Process'!$C$57:$N$57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'Exit Process'!$C$59:$N$59</c:f>
              <c:numCache>
                <c:formatCode>#,##0</c:formatCode>
                <c:ptCount val="12"/>
                <c:pt idx="0">
                  <c:v>11544</c:v>
                </c:pt>
                <c:pt idx="1">
                  <c:v>11421</c:v>
                </c:pt>
                <c:pt idx="2">
                  <c:v>11572</c:v>
                </c:pt>
                <c:pt idx="3">
                  <c:v>11534</c:v>
                </c:pt>
                <c:pt idx="4">
                  <c:v>11464</c:v>
                </c:pt>
                <c:pt idx="5">
                  <c:v>11516</c:v>
                </c:pt>
                <c:pt idx="6">
                  <c:v>11560</c:v>
                </c:pt>
                <c:pt idx="7">
                  <c:v>11583</c:v>
                </c:pt>
                <c:pt idx="8">
                  <c:v>11620</c:v>
                </c:pt>
                <c:pt idx="9">
                  <c:v>11594</c:v>
                </c:pt>
                <c:pt idx="10">
                  <c:v>11553</c:v>
                </c:pt>
                <c:pt idx="11">
                  <c:v>11532</c:v>
                </c:pt>
              </c:numCache>
            </c:numRef>
          </c:val>
          <c:extLst>
            <c:ext xmlns:c16="http://schemas.microsoft.com/office/drawing/2014/chart" uri="{C3380CC4-5D6E-409C-BE32-E72D297353CC}">
              <c16:uniqueId val="{00000000-8408-4862-BDD4-20658CFE4F0C}"/>
            </c:ext>
          </c:extLst>
        </c:ser>
        <c:dLbls>
          <c:showLegendKey val="0"/>
          <c:showVal val="0"/>
          <c:showCatName val="0"/>
          <c:showSerName val="0"/>
          <c:showPercent val="0"/>
          <c:showBubbleSize val="0"/>
        </c:dLbls>
        <c:gapWidth val="150"/>
        <c:axId val="944579152"/>
        <c:axId val="944579712"/>
      </c:barChart>
      <c:catAx>
        <c:axId val="94457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712"/>
        <c:crosses val="autoZero"/>
        <c:auto val="1"/>
        <c:lblAlgn val="ctr"/>
        <c:lblOffset val="100"/>
        <c:noMultiLvlLbl val="0"/>
      </c:catAx>
      <c:valAx>
        <c:axId val="944579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1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'Court Pack'!$B$19</c:f>
              <c:strCache>
                <c:ptCount val="1"/>
                <c:pt idx="0">
                  <c:v>2015-2016</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Pack'!$C$21:$N$21</c:f>
              <c:numCache>
                <c:formatCode>#,##0</c:formatCode>
                <c:ptCount val="12"/>
                <c:pt idx="0">
                  <c:v>30</c:v>
                </c:pt>
                <c:pt idx="1">
                  <c:v>22</c:v>
                </c:pt>
                <c:pt idx="2">
                  <c:v>27</c:v>
                </c:pt>
                <c:pt idx="3">
                  <c:v>34</c:v>
                </c:pt>
                <c:pt idx="4">
                  <c:v>48</c:v>
                </c:pt>
                <c:pt idx="5">
                  <c:v>34</c:v>
                </c:pt>
                <c:pt idx="6">
                  <c:v>37</c:v>
                </c:pt>
                <c:pt idx="7">
                  <c:v>35</c:v>
                </c:pt>
                <c:pt idx="8">
                  <c:v>39</c:v>
                </c:pt>
                <c:pt idx="9">
                  <c:v>36</c:v>
                </c:pt>
                <c:pt idx="10">
                  <c:v>57</c:v>
                </c:pt>
                <c:pt idx="11">
                  <c:v>54</c:v>
                </c:pt>
              </c:numCache>
            </c:numRef>
          </c:val>
          <c:extLst>
            <c:ext xmlns:c16="http://schemas.microsoft.com/office/drawing/2014/chart" uri="{C3380CC4-5D6E-409C-BE32-E72D297353CC}">
              <c16:uniqueId val="{00000000-4EE0-49B8-80E6-239AC0F3DA20}"/>
            </c:ext>
          </c:extLst>
        </c:ser>
        <c:ser>
          <c:idx val="3"/>
          <c:order val="3"/>
          <c:tx>
            <c:strRef>
              <c:f>'Court Pack'!$B$14</c:f>
              <c:strCache>
                <c:ptCount val="1"/>
                <c:pt idx="0">
                  <c:v>2016-2017</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#,##0</c:formatCode>
                <c:ptCount val="12"/>
                <c:pt idx="0">
                  <c:v>54</c:v>
                </c:pt>
                <c:pt idx="1">
                  <c:v>64</c:v>
                </c:pt>
                <c:pt idx="2">
                  <c:v>57</c:v>
                </c:pt>
                <c:pt idx="3">
                  <c:v>72</c:v>
                </c:pt>
                <c:pt idx="4">
                  <c:v>61</c:v>
                </c:pt>
                <c:pt idx="5">
                  <c:v>57</c:v>
                </c:pt>
                <c:pt idx="6">
                  <c:v>63</c:v>
                </c:pt>
                <c:pt idx="7">
                  <c:v>69</c:v>
                </c:pt>
                <c:pt idx="8">
                  <c:v>54</c:v>
                </c:pt>
                <c:pt idx="9">
                  <c:v>63</c:v>
                </c:pt>
                <c:pt idx="10">
                  <c:v>90</c:v>
                </c:pt>
                <c:pt idx="11">
                  <c:v>47</c:v>
                </c:pt>
              </c:numCache>
            </c:numRef>
          </c:val>
          <c:extLst>
            <c:ext xmlns:c16="http://schemas.microsoft.com/office/drawing/2014/chart" uri="{C3380CC4-5D6E-409C-BE32-E72D297353CC}">
              <c16:uniqueId val="{00000001-4EE0-49B8-80E6-239AC0F3DA20}"/>
            </c:ext>
          </c:extLst>
        </c:ser>
        <c:ser>
          <c:idx val="4"/>
          <c:order val="4"/>
          <c:tx>
            <c:strRef>
              <c:f>'Court Pack'!$B$9</c:f>
              <c:strCache>
                <c:ptCount val="1"/>
                <c:pt idx="0">
                  <c:v>2017-2018</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#,##0</c:formatCode>
                <c:ptCount val="12"/>
                <c:pt idx="0">
                  <c:v>79</c:v>
                </c:pt>
                <c:pt idx="1">
                  <c:v>95</c:v>
                </c:pt>
                <c:pt idx="2">
                  <c:v>81</c:v>
                </c:pt>
                <c:pt idx="3">
                  <c:v>81</c:v>
                </c:pt>
                <c:pt idx="4">
                  <c:v>70</c:v>
                </c:pt>
                <c:pt idx="5">
                  <c:v>86</c:v>
                </c:pt>
                <c:pt idx="6">
                  <c:v>79</c:v>
                </c:pt>
                <c:pt idx="7">
                  <c:v>80</c:v>
                </c:pt>
                <c:pt idx="8">
                  <c:v>77</c:v>
                </c:pt>
                <c:pt idx="9">
                  <c:v>64</c:v>
                </c:pt>
                <c:pt idx="10">
                  <c:v>104</c:v>
                </c:pt>
                <c:pt idx="11">
                  <c:v>76</c:v>
                </c:pt>
              </c:numCache>
            </c:numRef>
          </c:val>
          <c:extLst>
            <c:ext xmlns:c16="http://schemas.microsoft.com/office/drawing/2014/chart" uri="{C3380CC4-5D6E-409C-BE32-E72D297353CC}">
              <c16:uniqueId val="{00000002-4EE0-49B8-80E6-239AC0F3DA20}"/>
            </c:ext>
          </c:extLst>
        </c:ser>
        <c:dLbls>
          <c:showLegendKey val="0"/>
          <c:showVal val="0"/>
          <c:showCatName val="0"/>
          <c:showSerName val="0"/>
          <c:showPercent val="0"/>
          <c:showBubbleSize val="0"/>
        </c:dLbls>
        <c:gapWidth val="150"/>
        <c:axId val="944992448"/>
        <c:axId val="944993008"/>
        <c:extLst>
          <c:ext xmlns:c15="http://schemas.microsoft.com/office/drawing/2012/chart" uri="{02D57815-91ED-43cb-92C2-25804820EDAC}">
            <c15:filteredBarSeries>
              <c15:ser>
                <c:idx val="1"/>
                <c:order val="0"/>
                <c:tx>
                  <c:strRef>
                    <c:extLst>
                      <c:ext uri="{02D57815-91ED-43cb-92C2-25804820EDAC}">
                        <c15:formulaRef>
                          <c15:sqref>'Court Pack'!$B$29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Pack'!$C$31:$N$31</c15:sqref>
                        </c15:formulaRef>
                      </c:ext>
                    </c:extLst>
                    <c:numCache>
                      <c:formatCode>#,##0</c:formatCode>
                      <c:ptCount val="12"/>
                      <c:pt idx="0">
                        <c:v>0</c:v>
                      </c:pt>
                      <c:pt idx="1">
                        <c:v>0</c:v>
                      </c:pt>
                      <c:pt idx="2">
                        <c:v>0</c:v>
                      </c:pt>
                      <c:pt idx="3">
                        <c:v>0</c:v>
                      </c:pt>
                      <c:pt idx="4">
                        <c:v>0</c:v>
                      </c:pt>
                      <c:pt idx="5">
                        <c:v>0</c:v>
                      </c:pt>
                      <c:pt idx="6">
                        <c:v>2</c:v>
                      </c:pt>
                      <c:pt idx="7">
                        <c:v>1</c:v>
                      </c:pt>
                      <c:pt idx="8">
                        <c:v>8</c:v>
                      </c:pt>
                      <c:pt idx="9">
                        <c:v>5</c:v>
                      </c:pt>
                      <c:pt idx="10">
                        <c:v>5</c:v>
                      </c:pt>
                      <c:pt idx="11">
                        <c:v>10</c:v>
                      </c:pt>
                    </c:numCache>
                  </c:numRef>
                </c:val>
                <c:extLst>
                  <c:ext xmlns:c16="http://schemas.microsoft.com/office/drawing/2014/chart" uri="{C3380CC4-5D6E-409C-BE32-E72D297353CC}">
                    <c16:uniqueId val="{00000003-4EE0-49B8-80E6-239AC0F3DA2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Pack'!$C$26:$N$26</c15:sqref>
                        </c15:formulaRef>
                      </c:ext>
                    </c:extLst>
                    <c:numCache>
                      <c:formatCode>#,##0</c:formatCode>
                      <c:ptCount val="12"/>
                      <c:pt idx="0">
                        <c:v>9</c:v>
                      </c:pt>
                      <c:pt idx="1">
                        <c:v>9</c:v>
                      </c:pt>
                      <c:pt idx="2">
                        <c:v>15</c:v>
                      </c:pt>
                      <c:pt idx="3">
                        <c:v>22</c:v>
                      </c:pt>
                      <c:pt idx="4">
                        <c:v>10</c:v>
                      </c:pt>
                      <c:pt idx="5">
                        <c:v>22</c:v>
                      </c:pt>
                      <c:pt idx="6">
                        <c:v>20</c:v>
                      </c:pt>
                      <c:pt idx="7">
                        <c:v>25</c:v>
                      </c:pt>
                      <c:pt idx="8">
                        <c:v>22</c:v>
                      </c:pt>
                      <c:pt idx="9">
                        <c:v>25</c:v>
                      </c:pt>
                      <c:pt idx="10">
                        <c:v>43</c:v>
                      </c:pt>
                      <c:pt idx="11">
                        <c:v>37</c:v>
                      </c:pt>
                    </c:numCache>
                  </c:numRef>
                </c:val>
                <c:extLst xmlns:c15="http://schemas.microsoft.com/office/drawing/2012/chart">
                  <c:ext xmlns:c16="http://schemas.microsoft.com/office/drawing/2014/chart" uri="{C3380CC4-5D6E-409C-BE32-E72D297353CC}">
                    <c16:uniqueId val="{00000004-4EE0-49B8-80E6-239AC0F3DA20}"/>
                  </c:ext>
                </c:extLst>
              </c15:ser>
            </c15:filteredBarSeries>
          </c:ext>
        </c:extLst>
      </c:barChart>
      <c:catAx>
        <c:axId val="944992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3008"/>
        <c:crosses val="autoZero"/>
        <c:auto val="1"/>
        <c:lblAlgn val="ctr"/>
        <c:lblOffset val="100"/>
        <c:noMultiLvlLbl val="0"/>
      </c:catAx>
      <c:valAx>
        <c:axId val="9449930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244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workbookViewId="0"/>
  </sheetViews>
  <sheetFormatPr defaultColWidth="0" defaultRowHeight="12.75" zeroHeight="1" x14ac:dyDescent="0.35"/>
  <cols>
    <col min="1" max="1" width="40.1328125" style="2" customWidth="1"/>
    <col min="2" max="2" width="8.1328125" style="7" customWidth="1"/>
    <col min="3" max="3" width="16.86328125" style="7" customWidth="1"/>
    <col min="4" max="4" width="12" style="7" customWidth="1"/>
    <col min="5" max="5" width="9.86328125" style="7" customWidth="1"/>
    <col min="6" max="6" width="9.1328125" style="7" customWidth="1"/>
    <col min="7" max="16384" width="9.1328125" style="2" hidden="1"/>
  </cols>
  <sheetData>
    <row r="1" spans="1:6" ht="15" x14ac:dyDescent="0.4">
      <c r="A1" s="12" t="s">
        <v>90</v>
      </c>
      <c r="B1" s="4"/>
    </row>
    <row r="2" spans="1:6" ht="7.5" customHeight="1" x14ac:dyDescent="0.35">
      <c r="A2" s="10"/>
    </row>
    <row r="3" spans="1:6" ht="13.15" x14ac:dyDescent="0.4">
      <c r="A3" s="1" t="s">
        <v>0</v>
      </c>
      <c r="C3" s="30" t="s">
        <v>1</v>
      </c>
      <c r="D3" s="30" t="s">
        <v>2</v>
      </c>
      <c r="E3" s="30" t="s">
        <v>3</v>
      </c>
      <c r="F3" s="31"/>
    </row>
    <row r="4" spans="1:6" ht="28.5" customHeight="1" x14ac:dyDescent="0.45">
      <c r="A4" s="49" t="s">
        <v>51</v>
      </c>
      <c r="B4" s="50"/>
      <c r="C4" s="62">
        <v>255439</v>
      </c>
      <c r="D4" s="62">
        <v>251606</v>
      </c>
      <c r="E4" s="27">
        <f>C4-D4</f>
        <v>3833</v>
      </c>
      <c r="F4" s="32"/>
    </row>
    <row r="5" spans="1:6" ht="10.5" customHeight="1" x14ac:dyDescent="0.4">
      <c r="A5" s="3"/>
      <c r="C5" s="63"/>
      <c r="D5" s="63"/>
      <c r="E5" s="5"/>
    </row>
    <row r="6" spans="1:6" ht="30" customHeight="1" x14ac:dyDescent="0.45">
      <c r="A6" s="49" t="s">
        <v>4</v>
      </c>
      <c r="B6" s="50"/>
      <c r="C6" s="63">
        <f>SUM(C9:C10)</f>
        <v>117979</v>
      </c>
      <c r="D6" s="63">
        <f>SUM(D9:D10)</f>
        <v>116189</v>
      </c>
      <c r="E6" s="5">
        <f t="shared" ref="E6:E30" si="0">C6-D6</f>
        <v>1790</v>
      </c>
    </row>
    <row r="7" spans="1:6" ht="13.15" x14ac:dyDescent="0.4">
      <c r="A7" s="3"/>
      <c r="C7" s="63"/>
      <c r="D7" s="63"/>
      <c r="E7" s="5"/>
    </row>
    <row r="8" spans="1:6" ht="13.15" x14ac:dyDescent="0.4">
      <c r="A8" s="6" t="s">
        <v>5</v>
      </c>
      <c r="B8" s="11">
        <f>C6</f>
        <v>117979</v>
      </c>
      <c r="C8" s="11"/>
      <c r="D8" s="63"/>
      <c r="E8" s="5"/>
    </row>
    <row r="9" spans="1:6" ht="13.15" x14ac:dyDescent="0.4">
      <c r="A9" s="59" t="s">
        <v>6</v>
      </c>
      <c r="B9" s="33"/>
      <c r="C9" s="11">
        <v>64793</v>
      </c>
      <c r="D9" s="11">
        <v>63667</v>
      </c>
      <c r="E9" s="5">
        <f t="shared" si="0"/>
        <v>1126</v>
      </c>
    </row>
    <row r="10" spans="1:6" ht="27.75" customHeight="1" x14ac:dyDescent="0.4">
      <c r="A10" s="59" t="s">
        <v>25</v>
      </c>
      <c r="B10" s="33"/>
      <c r="C10" s="11">
        <v>53186</v>
      </c>
      <c r="D10" s="11">
        <v>52522</v>
      </c>
      <c r="E10" s="5">
        <f t="shared" si="0"/>
        <v>664</v>
      </c>
    </row>
    <row r="11" spans="1:6" ht="52.5" customHeight="1" x14ac:dyDescent="0.45">
      <c r="A11" s="49" t="s">
        <v>7</v>
      </c>
      <c r="B11" s="50"/>
      <c r="C11" s="63">
        <f>SUM(C14:C17)</f>
        <v>6469</v>
      </c>
      <c r="D11" s="63">
        <f>SUM(D14:D17)</f>
        <v>6319</v>
      </c>
      <c r="E11" s="5">
        <f t="shared" si="0"/>
        <v>150</v>
      </c>
    </row>
    <row r="12" spans="1:6" ht="12.75" customHeight="1" x14ac:dyDescent="0.4">
      <c r="A12" s="3"/>
      <c r="C12" s="63"/>
      <c r="D12" s="63"/>
      <c r="E12" s="5"/>
    </row>
    <row r="13" spans="1:6" ht="13.15" x14ac:dyDescent="0.4">
      <c r="A13" s="6" t="s">
        <v>5</v>
      </c>
      <c r="B13" s="11">
        <f>C11</f>
        <v>6469</v>
      </c>
      <c r="C13" s="11"/>
      <c r="D13" s="63"/>
      <c r="E13" s="5"/>
    </row>
    <row r="14" spans="1:6" ht="25.9" x14ac:dyDescent="0.4">
      <c r="A14" s="59" t="s">
        <v>8</v>
      </c>
      <c r="B14" s="33"/>
      <c r="C14" s="11">
        <v>61</v>
      </c>
      <c r="D14" s="11">
        <v>60</v>
      </c>
      <c r="E14" s="5">
        <f t="shared" si="0"/>
        <v>1</v>
      </c>
    </row>
    <row r="15" spans="1:6" ht="14.25" customHeight="1" x14ac:dyDescent="0.4">
      <c r="A15" s="59" t="s">
        <v>9</v>
      </c>
      <c r="B15" s="33"/>
      <c r="C15" s="11">
        <v>44</v>
      </c>
      <c r="D15" s="11">
        <v>44</v>
      </c>
      <c r="E15" s="5">
        <f t="shared" si="0"/>
        <v>0</v>
      </c>
    </row>
    <row r="16" spans="1:6" ht="25.9" x14ac:dyDescent="0.4">
      <c r="A16" s="59" t="s">
        <v>10</v>
      </c>
      <c r="B16" s="33"/>
      <c r="C16" s="11">
        <v>3426</v>
      </c>
      <c r="D16" s="11">
        <v>3370</v>
      </c>
      <c r="E16" s="5">
        <f t="shared" si="0"/>
        <v>56</v>
      </c>
    </row>
    <row r="17" spans="1:5" ht="25.9" x14ac:dyDescent="0.4">
      <c r="A17" s="59" t="s">
        <v>11</v>
      </c>
      <c r="B17" s="33"/>
      <c r="C17" s="11">
        <v>2938</v>
      </c>
      <c r="D17" s="11">
        <v>2845</v>
      </c>
      <c r="E17" s="5">
        <f t="shared" si="0"/>
        <v>93</v>
      </c>
    </row>
    <row r="18" spans="1:5" ht="39" customHeight="1" x14ac:dyDescent="0.45">
      <c r="A18" s="49" t="s">
        <v>12</v>
      </c>
      <c r="B18" s="50"/>
      <c r="C18" s="62">
        <f>705+D18</f>
        <v>37136</v>
      </c>
      <c r="D18" s="62">
        <v>36431</v>
      </c>
      <c r="E18" s="27">
        <f t="shared" si="0"/>
        <v>705</v>
      </c>
    </row>
    <row r="19" spans="1:5" ht="42.75" customHeight="1" x14ac:dyDescent="0.45">
      <c r="A19" s="51" t="s">
        <v>26</v>
      </c>
      <c r="B19" s="50"/>
      <c r="C19" s="63">
        <f>SUM(C22:C36)</f>
        <v>60478</v>
      </c>
      <c r="D19" s="63">
        <f>SUM(D22:D36)</f>
        <v>59556</v>
      </c>
      <c r="E19" s="5">
        <f t="shared" si="0"/>
        <v>922</v>
      </c>
    </row>
    <row r="20" spans="1:5" ht="7.5" customHeight="1" x14ac:dyDescent="0.4">
      <c r="A20" s="9"/>
      <c r="C20" s="63"/>
      <c r="D20" s="63"/>
      <c r="E20" s="5"/>
    </row>
    <row r="21" spans="1:5" ht="13.15" x14ac:dyDescent="0.4">
      <c r="A21" s="6" t="s">
        <v>5</v>
      </c>
      <c r="B21" s="11">
        <f>C19</f>
        <v>60478</v>
      </c>
      <c r="C21" s="11"/>
      <c r="D21" s="63"/>
      <c r="E21" s="5"/>
    </row>
    <row r="22" spans="1:5" ht="12.75" customHeight="1" x14ac:dyDescent="0.4">
      <c r="A22" s="59" t="s">
        <v>13</v>
      </c>
      <c r="B22" s="33"/>
      <c r="C22" s="11">
        <v>1299</v>
      </c>
      <c r="D22" s="11">
        <v>1283</v>
      </c>
      <c r="E22" s="5">
        <f t="shared" si="0"/>
        <v>16</v>
      </c>
    </row>
    <row r="23" spans="1:5" ht="13.15" x14ac:dyDescent="0.4">
      <c r="A23" s="59" t="s">
        <v>14</v>
      </c>
      <c r="B23" s="33"/>
      <c r="C23" s="11">
        <v>270</v>
      </c>
      <c r="D23" s="11">
        <v>270</v>
      </c>
      <c r="E23" s="5">
        <f t="shared" si="0"/>
        <v>0</v>
      </c>
    </row>
    <row r="24" spans="1:5" ht="13.15" x14ac:dyDescent="0.4">
      <c r="A24" s="59" t="s">
        <v>49</v>
      </c>
      <c r="B24" s="33"/>
      <c r="C24" s="11">
        <v>2430</v>
      </c>
      <c r="D24" s="11">
        <v>2369</v>
      </c>
      <c r="E24" s="5">
        <f t="shared" si="0"/>
        <v>61</v>
      </c>
    </row>
    <row r="25" spans="1:5" ht="12.75" customHeight="1" x14ac:dyDescent="0.4">
      <c r="A25" s="59" t="s">
        <v>15</v>
      </c>
      <c r="B25" s="33"/>
      <c r="C25" s="11">
        <v>540</v>
      </c>
      <c r="D25" s="11">
        <v>530</v>
      </c>
      <c r="E25" s="5">
        <f t="shared" si="0"/>
        <v>10</v>
      </c>
    </row>
    <row r="26" spans="1:5" ht="13.15" x14ac:dyDescent="0.4">
      <c r="A26" s="59" t="s">
        <v>16</v>
      </c>
      <c r="B26" s="33"/>
      <c r="C26" s="11">
        <v>1432</v>
      </c>
      <c r="D26" s="11">
        <v>1423</v>
      </c>
      <c r="E26" s="5">
        <f t="shared" si="0"/>
        <v>9</v>
      </c>
    </row>
    <row r="27" spans="1:5" ht="13.15" x14ac:dyDescent="0.4">
      <c r="A27" s="59" t="s">
        <v>17</v>
      </c>
      <c r="B27" s="33"/>
      <c r="C27" s="11">
        <v>4965</v>
      </c>
      <c r="D27" s="11">
        <v>4919</v>
      </c>
      <c r="E27" s="5">
        <f t="shared" si="0"/>
        <v>46</v>
      </c>
    </row>
    <row r="28" spans="1:5" ht="13.15" x14ac:dyDescent="0.4">
      <c r="A28" s="59" t="s">
        <v>18</v>
      </c>
      <c r="B28" s="33"/>
      <c r="C28" s="11">
        <v>150</v>
      </c>
      <c r="D28" s="11">
        <v>148</v>
      </c>
      <c r="E28" s="5">
        <f t="shared" si="0"/>
        <v>2</v>
      </c>
    </row>
    <row r="29" spans="1:5" ht="13.15" x14ac:dyDescent="0.4">
      <c r="A29" s="59" t="s">
        <v>19</v>
      </c>
      <c r="B29" s="33"/>
      <c r="C29" s="11">
        <v>27</v>
      </c>
      <c r="D29" s="11">
        <v>27</v>
      </c>
      <c r="E29" s="5">
        <f t="shared" si="0"/>
        <v>0</v>
      </c>
    </row>
    <row r="30" spans="1:5" ht="13.15" x14ac:dyDescent="0.4">
      <c r="A30" s="60" t="s">
        <v>20</v>
      </c>
      <c r="B30" s="33"/>
      <c r="C30" s="11">
        <v>20048</v>
      </c>
      <c r="D30" s="11">
        <v>19711</v>
      </c>
      <c r="E30" s="5">
        <f t="shared" si="0"/>
        <v>337</v>
      </c>
    </row>
    <row r="31" spans="1:5" ht="13.15" x14ac:dyDescent="0.4">
      <c r="A31" s="59" t="s">
        <v>21</v>
      </c>
      <c r="B31" s="33"/>
      <c r="C31" s="11">
        <v>24562</v>
      </c>
      <c r="D31" s="11">
        <v>24186</v>
      </c>
      <c r="E31" s="5">
        <f t="shared" ref="E31:E36" si="1">C31-D31</f>
        <v>376</v>
      </c>
    </row>
    <row r="32" spans="1:5" ht="13.15" x14ac:dyDescent="0.4">
      <c r="A32" s="59" t="s">
        <v>24</v>
      </c>
      <c r="B32" s="33"/>
      <c r="C32" s="11">
        <v>453</v>
      </c>
      <c r="D32" s="11">
        <v>451</v>
      </c>
      <c r="E32" s="5">
        <f t="shared" si="1"/>
        <v>2</v>
      </c>
    </row>
    <row r="33" spans="1:6" ht="25.9" x14ac:dyDescent="0.4">
      <c r="A33" s="59" t="s">
        <v>50</v>
      </c>
      <c r="B33" s="33"/>
      <c r="C33" s="11">
        <v>2337</v>
      </c>
      <c r="D33" s="11">
        <v>2305</v>
      </c>
      <c r="E33" s="5">
        <f t="shared" si="1"/>
        <v>32</v>
      </c>
    </row>
    <row r="34" spans="1:6" ht="13.15" x14ac:dyDescent="0.4">
      <c r="A34" s="59" t="s">
        <v>77</v>
      </c>
      <c r="B34" s="33"/>
      <c r="C34" s="11">
        <v>1550</v>
      </c>
      <c r="D34" s="11">
        <v>1527</v>
      </c>
      <c r="E34" s="5">
        <f t="shared" si="1"/>
        <v>23</v>
      </c>
    </row>
    <row r="35" spans="1:6" ht="25.9" x14ac:dyDescent="0.4">
      <c r="A35" s="59" t="s">
        <v>78</v>
      </c>
      <c r="B35" s="33"/>
      <c r="C35" s="11">
        <v>386</v>
      </c>
      <c r="D35" s="11">
        <v>378</v>
      </c>
      <c r="E35" s="5">
        <f t="shared" si="1"/>
        <v>8</v>
      </c>
    </row>
    <row r="36" spans="1:6" ht="13.15" x14ac:dyDescent="0.4">
      <c r="A36" s="59" t="s">
        <v>80</v>
      </c>
      <c r="B36" s="33"/>
      <c r="C36" s="11">
        <v>29</v>
      </c>
      <c r="D36" s="11">
        <v>29</v>
      </c>
      <c r="E36" s="5">
        <f t="shared" si="1"/>
        <v>0</v>
      </c>
    </row>
    <row r="37" spans="1:6" ht="9" customHeight="1" x14ac:dyDescent="0.4">
      <c r="A37" s="8"/>
      <c r="C37" s="63"/>
      <c r="D37" s="63"/>
      <c r="E37" s="5"/>
    </row>
    <row r="38" spans="1:6" ht="13.15" x14ac:dyDescent="0.4">
      <c r="A38" s="61" t="s">
        <v>22</v>
      </c>
      <c r="C38" s="63">
        <f>C4-C6-C11-C18-C19</f>
        <v>33377</v>
      </c>
      <c r="D38" s="63">
        <f>D4-D6-D11-D18-D19</f>
        <v>33111</v>
      </c>
      <c r="E38" s="5">
        <f>C38-D38</f>
        <v>266</v>
      </c>
    </row>
    <row r="39" spans="1:6" x14ac:dyDescent="0.35">
      <c r="A39" s="61" t="s">
        <v>23</v>
      </c>
    </row>
    <row r="40" spans="1:6" ht="7.5" customHeight="1" x14ac:dyDescent="0.35">
      <c r="A40" s="61"/>
    </row>
    <row r="41" spans="1:6" ht="33" customHeight="1" x14ac:dyDescent="0.45">
      <c r="A41" s="52" t="s">
        <v>87</v>
      </c>
      <c r="B41" s="53"/>
      <c r="C41" s="53"/>
      <c r="D41" s="53"/>
      <c r="E41" s="53"/>
      <c r="F41" s="54"/>
    </row>
    <row r="42" spans="1:6" x14ac:dyDescent="0.35">
      <c r="A42" s="48"/>
      <c r="B42" s="48"/>
      <c r="C42" s="48"/>
      <c r="D42" s="48"/>
      <c r="E42" s="48"/>
      <c r="F42" s="48"/>
    </row>
    <row r="43" spans="1:6" x14ac:dyDescent="0.35"/>
  </sheetData>
  <mergeCells count="7">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4"/>
  <sheetViews>
    <sheetView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27</v>
      </c>
    </row>
    <row r="3" spans="2:16" ht="14.25" x14ac:dyDescent="0.45">
      <c r="B3" s="15"/>
      <c r="C3" s="35"/>
      <c r="D3" s="35"/>
      <c r="E3" s="35"/>
      <c r="F3" s="35"/>
      <c r="G3" s="35"/>
      <c r="H3" s="35"/>
      <c r="I3" s="35"/>
      <c r="J3" s="35"/>
      <c r="K3" s="35"/>
      <c r="L3" s="35"/>
      <c r="M3" s="35"/>
      <c r="N3" s="35"/>
    </row>
    <row r="4" spans="2:16" ht="14.25" x14ac:dyDescent="0.45">
      <c r="B4" s="16" t="s">
        <v>88</v>
      </c>
      <c r="C4" s="36"/>
      <c r="D4" s="36"/>
      <c r="E4" s="36"/>
      <c r="F4" s="36"/>
      <c r="G4" s="36"/>
      <c r="H4" s="36"/>
      <c r="I4" s="36"/>
      <c r="J4" s="36"/>
      <c r="K4" s="36"/>
      <c r="L4" s="36"/>
      <c r="M4" s="36"/>
      <c r="N4" s="36"/>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46">
        <v>3854</v>
      </c>
      <c r="D6" s="47">
        <v>3790</v>
      </c>
      <c r="E6" s="47">
        <v>4137</v>
      </c>
      <c r="F6" s="47">
        <v>3957</v>
      </c>
      <c r="G6" s="47">
        <v>2782</v>
      </c>
      <c r="H6" s="47">
        <v>3833</v>
      </c>
      <c r="I6" s="28"/>
      <c r="J6" s="28"/>
      <c r="K6" s="28"/>
      <c r="L6" s="28"/>
      <c r="M6" s="28"/>
      <c r="N6" s="28"/>
    </row>
    <row r="7" spans="2:16" ht="14.25" x14ac:dyDescent="0.45">
      <c r="B7" s="17" t="s">
        <v>43</v>
      </c>
      <c r="C7" s="28">
        <f>C6</f>
        <v>3854</v>
      </c>
      <c r="D7" s="28">
        <f>IF(D6="","",D6+C7)</f>
        <v>7644</v>
      </c>
      <c r="E7" s="28">
        <f t="shared" ref="E7" si="0">IF(E6="","",E6+D7)</f>
        <v>11781</v>
      </c>
      <c r="F7" s="28">
        <f t="shared" ref="F7" si="1">IF(F6="","",F6+E7)</f>
        <v>15738</v>
      </c>
      <c r="G7" s="28">
        <f t="shared" ref="G7" si="2">IF(G6="","",G6+F7)</f>
        <v>18520</v>
      </c>
      <c r="H7" s="28">
        <f t="shared" ref="H7" si="3">IF(H6="","",H6+G7)</f>
        <v>22353</v>
      </c>
      <c r="I7" s="28" t="str">
        <f t="shared" ref="I7" si="4">IF(I6="","",I6+H7)</f>
        <v/>
      </c>
      <c r="J7" s="28" t="str">
        <f t="shared" ref="J7" si="5">IF(J6="","",J6+I7)</f>
        <v/>
      </c>
      <c r="K7" s="28" t="str">
        <f t="shared" ref="K7" si="6">IF(K6="","",K6+J7)</f>
        <v/>
      </c>
      <c r="L7" s="28" t="str">
        <f t="shared" ref="L7" si="7">IF(L6="","",L6+K7)</f>
        <v/>
      </c>
      <c r="M7" s="28" t="str">
        <f t="shared" ref="M7" si="8">IF(M6="","",M6+L7)</f>
        <v/>
      </c>
      <c r="N7" s="28" t="str">
        <f t="shared" ref="N7" si="9">IF(N6="","",N6+M7)</f>
        <v/>
      </c>
      <c r="O7" s="18"/>
      <c r="P7" s="15"/>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46">
        <v>3964</v>
      </c>
      <c r="D11" s="47">
        <v>3646</v>
      </c>
      <c r="E11" s="47">
        <v>4163</v>
      </c>
      <c r="F11" s="47">
        <v>4149</v>
      </c>
      <c r="G11" s="47">
        <v>2747</v>
      </c>
      <c r="H11" s="47">
        <v>4235</v>
      </c>
      <c r="I11" s="47">
        <v>3938</v>
      </c>
      <c r="J11" s="47">
        <v>3930</v>
      </c>
      <c r="K11" s="47">
        <v>3925</v>
      </c>
      <c r="L11" s="47">
        <v>3860</v>
      </c>
      <c r="M11" s="47">
        <v>3761</v>
      </c>
      <c r="N11" s="47">
        <v>3955</v>
      </c>
    </row>
    <row r="12" spans="2:16" ht="14.25" x14ac:dyDescent="0.45">
      <c r="B12" s="17" t="s">
        <v>43</v>
      </c>
      <c r="C12" s="28">
        <f>C11</f>
        <v>3964</v>
      </c>
      <c r="D12" s="28">
        <f>IF(D11="","",D11+C12)</f>
        <v>7610</v>
      </c>
      <c r="E12" s="28">
        <f t="shared" ref="E12:N12" si="10">IF(E11="","",E11+D12)</f>
        <v>11773</v>
      </c>
      <c r="F12" s="28">
        <f t="shared" si="10"/>
        <v>15922</v>
      </c>
      <c r="G12" s="28">
        <f t="shared" si="10"/>
        <v>18669</v>
      </c>
      <c r="H12" s="28">
        <f t="shared" si="10"/>
        <v>22904</v>
      </c>
      <c r="I12" s="28">
        <f t="shared" si="10"/>
        <v>26842</v>
      </c>
      <c r="J12" s="28">
        <f t="shared" si="10"/>
        <v>30772</v>
      </c>
      <c r="K12" s="28">
        <f t="shared" si="10"/>
        <v>34697</v>
      </c>
      <c r="L12" s="28">
        <f t="shared" si="10"/>
        <v>38557</v>
      </c>
      <c r="M12" s="28">
        <f t="shared" si="10"/>
        <v>42318</v>
      </c>
      <c r="N12" s="28">
        <f t="shared" si="10"/>
        <v>46273</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4370</v>
      </c>
      <c r="D16" s="28">
        <v>4404</v>
      </c>
      <c r="E16" s="28">
        <v>4018</v>
      </c>
      <c r="F16" s="28">
        <v>4291</v>
      </c>
      <c r="G16" s="28">
        <v>3177</v>
      </c>
      <c r="H16" s="28">
        <v>3993</v>
      </c>
      <c r="I16" s="28">
        <v>4102</v>
      </c>
      <c r="J16" s="28">
        <v>4546</v>
      </c>
      <c r="K16" s="28">
        <v>3368</v>
      </c>
      <c r="L16" s="28">
        <v>4079</v>
      </c>
      <c r="M16" s="28">
        <v>3974</v>
      </c>
      <c r="N16" s="28">
        <v>3518</v>
      </c>
    </row>
    <row r="17" spans="2:16" ht="14.25" x14ac:dyDescent="0.45">
      <c r="B17" s="17" t="s">
        <v>43</v>
      </c>
      <c r="C17" s="28">
        <f>C16</f>
        <v>4370</v>
      </c>
      <c r="D17" s="28">
        <f t="shared" ref="D17:N17" si="11">C17+D16</f>
        <v>8774</v>
      </c>
      <c r="E17" s="28">
        <f t="shared" si="11"/>
        <v>12792</v>
      </c>
      <c r="F17" s="28">
        <f t="shared" si="11"/>
        <v>17083</v>
      </c>
      <c r="G17" s="28">
        <f t="shared" si="11"/>
        <v>20260</v>
      </c>
      <c r="H17" s="28">
        <f t="shared" si="11"/>
        <v>24253</v>
      </c>
      <c r="I17" s="28">
        <f t="shared" si="11"/>
        <v>28355</v>
      </c>
      <c r="J17" s="28">
        <f t="shared" si="11"/>
        <v>32901</v>
      </c>
      <c r="K17" s="28">
        <f t="shared" si="11"/>
        <v>36269</v>
      </c>
      <c r="L17" s="28">
        <f t="shared" si="11"/>
        <v>40348</v>
      </c>
      <c r="M17" s="28">
        <f t="shared" si="11"/>
        <v>44322</v>
      </c>
      <c r="N17" s="28">
        <f t="shared" si="11"/>
        <v>47840</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38">
        <v>4310</v>
      </c>
      <c r="D21" s="28">
        <v>4633</v>
      </c>
      <c r="E21" s="28">
        <v>4546</v>
      </c>
      <c r="F21" s="28">
        <v>4402</v>
      </c>
      <c r="G21" s="28">
        <v>3451</v>
      </c>
      <c r="H21" s="28">
        <v>4030</v>
      </c>
      <c r="I21" s="28">
        <v>4315</v>
      </c>
      <c r="J21" s="28">
        <v>4472</v>
      </c>
      <c r="K21" s="28">
        <v>4305</v>
      </c>
      <c r="L21" s="28">
        <v>4127</v>
      </c>
      <c r="M21" s="28">
        <v>4194</v>
      </c>
      <c r="N21" s="28">
        <v>4057</v>
      </c>
    </row>
    <row r="22" spans="2:16" ht="14.25" x14ac:dyDescent="0.45">
      <c r="B22" s="17" t="s">
        <v>43</v>
      </c>
      <c r="C22" s="28">
        <f>C21</f>
        <v>4310</v>
      </c>
      <c r="D22" s="28">
        <f t="shared" ref="D22:N22" si="12">C22+D21</f>
        <v>8943</v>
      </c>
      <c r="E22" s="28">
        <f t="shared" si="12"/>
        <v>13489</v>
      </c>
      <c r="F22" s="28">
        <f t="shared" si="12"/>
        <v>17891</v>
      </c>
      <c r="G22" s="28">
        <f t="shared" si="12"/>
        <v>21342</v>
      </c>
      <c r="H22" s="28">
        <f t="shared" si="12"/>
        <v>25372</v>
      </c>
      <c r="I22" s="28">
        <f t="shared" si="12"/>
        <v>29687</v>
      </c>
      <c r="J22" s="28">
        <f t="shared" si="12"/>
        <v>34159</v>
      </c>
      <c r="K22" s="28">
        <f t="shared" si="12"/>
        <v>38464</v>
      </c>
      <c r="L22" s="28">
        <f t="shared" si="12"/>
        <v>42591</v>
      </c>
      <c r="M22" s="28">
        <f t="shared" si="12"/>
        <v>46785</v>
      </c>
      <c r="N22" s="28">
        <f t="shared" si="12"/>
        <v>50842</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37</v>
      </c>
      <c r="H25" s="37" t="s">
        <v>38</v>
      </c>
      <c r="I25" s="37" t="s">
        <v>39</v>
      </c>
      <c r="J25" s="37" t="s">
        <v>40</v>
      </c>
      <c r="K25" s="37" t="s">
        <v>41</v>
      </c>
      <c r="L25" s="37" t="s">
        <v>30</v>
      </c>
      <c r="M25" s="37" t="s">
        <v>31</v>
      </c>
      <c r="N25" s="37" t="s">
        <v>32</v>
      </c>
    </row>
    <row r="26" spans="2:16" ht="14.25" x14ac:dyDescent="0.45">
      <c r="B26" s="17" t="s">
        <v>42</v>
      </c>
      <c r="C26" s="39">
        <v>4056</v>
      </c>
      <c r="D26" s="28">
        <v>4598</v>
      </c>
      <c r="E26" s="28">
        <v>5138</v>
      </c>
      <c r="F26" s="28">
        <v>4351</v>
      </c>
      <c r="G26" s="28">
        <v>3727</v>
      </c>
      <c r="H26" s="28">
        <v>4540</v>
      </c>
      <c r="I26" s="28">
        <v>4765</v>
      </c>
      <c r="J26" s="28">
        <v>5081</v>
      </c>
      <c r="K26" s="28">
        <v>4301</v>
      </c>
      <c r="L26" s="28">
        <v>4250</v>
      </c>
      <c r="M26" s="28">
        <v>4720</v>
      </c>
      <c r="N26" s="28">
        <v>5063</v>
      </c>
    </row>
    <row r="27" spans="2:16" ht="14.25" x14ac:dyDescent="0.45">
      <c r="B27" s="17" t="s">
        <v>43</v>
      </c>
      <c r="C27" s="28">
        <f>C26</f>
        <v>4056</v>
      </c>
      <c r="D27" s="28">
        <f t="shared" ref="D27:N27" si="13">C27+D26</f>
        <v>8654</v>
      </c>
      <c r="E27" s="28">
        <f t="shared" si="13"/>
        <v>13792</v>
      </c>
      <c r="F27" s="28">
        <f t="shared" si="13"/>
        <v>18143</v>
      </c>
      <c r="G27" s="28">
        <f t="shared" si="13"/>
        <v>21870</v>
      </c>
      <c r="H27" s="28">
        <f t="shared" si="13"/>
        <v>26410</v>
      </c>
      <c r="I27" s="28">
        <f t="shared" si="13"/>
        <v>31175</v>
      </c>
      <c r="J27" s="28">
        <f t="shared" si="13"/>
        <v>36256</v>
      </c>
      <c r="K27" s="28">
        <f t="shared" si="13"/>
        <v>40557</v>
      </c>
      <c r="L27" s="28">
        <f t="shared" si="13"/>
        <v>44807</v>
      </c>
      <c r="M27" s="28">
        <f t="shared" si="13"/>
        <v>49527</v>
      </c>
      <c r="N27" s="28">
        <f t="shared" si="13"/>
        <v>54590</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28">
        <v>207</v>
      </c>
      <c r="D31" s="28">
        <v>922</v>
      </c>
      <c r="E31" s="28">
        <v>1887</v>
      </c>
      <c r="F31" s="28">
        <v>2264</v>
      </c>
      <c r="G31" s="28">
        <v>2001</v>
      </c>
      <c r="H31" s="28">
        <v>3210</v>
      </c>
      <c r="I31" s="28">
        <v>3190</v>
      </c>
      <c r="J31" s="28">
        <v>3602</v>
      </c>
      <c r="K31" s="28">
        <v>3566</v>
      </c>
      <c r="L31" s="28">
        <v>3671</v>
      </c>
      <c r="M31" s="28">
        <v>3962</v>
      </c>
      <c r="N31" s="28">
        <v>4665</v>
      </c>
    </row>
    <row r="32" spans="2:16" ht="14.25" x14ac:dyDescent="0.45">
      <c r="B32" s="17" t="s">
        <v>43</v>
      </c>
      <c r="C32" s="28">
        <f>C31</f>
        <v>207</v>
      </c>
      <c r="D32" s="28">
        <f t="shared" ref="D32:N32" si="14">C32+D31</f>
        <v>1129</v>
      </c>
      <c r="E32" s="28">
        <f t="shared" si="14"/>
        <v>3016</v>
      </c>
      <c r="F32" s="28">
        <f t="shared" si="14"/>
        <v>5280</v>
      </c>
      <c r="G32" s="28">
        <f t="shared" si="14"/>
        <v>7281</v>
      </c>
      <c r="H32" s="28">
        <f t="shared" si="14"/>
        <v>10491</v>
      </c>
      <c r="I32" s="28">
        <f t="shared" si="14"/>
        <v>13681</v>
      </c>
      <c r="J32" s="28">
        <f t="shared" si="14"/>
        <v>17283</v>
      </c>
      <c r="K32" s="28">
        <f t="shared" si="14"/>
        <v>20849</v>
      </c>
      <c r="L32" s="28">
        <f t="shared" si="14"/>
        <v>24520</v>
      </c>
      <c r="M32" s="28">
        <f t="shared" si="14"/>
        <v>28482</v>
      </c>
      <c r="N32" s="28">
        <f t="shared" si="14"/>
        <v>33147</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3938</v>
      </c>
      <c r="D58" s="29">
        <f t="shared" ref="D58:H58" si="15">J11</f>
        <v>3930</v>
      </c>
      <c r="E58" s="29">
        <f t="shared" si="15"/>
        <v>3925</v>
      </c>
      <c r="F58" s="29">
        <f t="shared" si="15"/>
        <v>3860</v>
      </c>
      <c r="G58" s="29">
        <f t="shared" si="15"/>
        <v>3761</v>
      </c>
      <c r="H58" s="29">
        <f t="shared" si="15"/>
        <v>3955</v>
      </c>
      <c r="I58" s="29">
        <f>C6</f>
        <v>3854</v>
      </c>
      <c r="J58" s="29">
        <f t="shared" ref="J58:N58" si="16">D6</f>
        <v>3790</v>
      </c>
      <c r="K58" s="29">
        <f t="shared" si="16"/>
        <v>4137</v>
      </c>
      <c r="L58" s="29">
        <f t="shared" si="16"/>
        <v>3957</v>
      </c>
      <c r="M58" s="29">
        <f t="shared" si="16"/>
        <v>2782</v>
      </c>
      <c r="N58" s="29">
        <f t="shared" si="16"/>
        <v>3833</v>
      </c>
    </row>
    <row r="59" spans="2:16" ht="30" customHeight="1" x14ac:dyDescent="0.45">
      <c r="B59" s="19" t="s">
        <v>45</v>
      </c>
      <c r="C59" s="28">
        <f>SUM($J$16:$N$16,$C$11:$I$11)</f>
        <v>46327</v>
      </c>
      <c r="D59" s="28">
        <f>SUM($K$16:$N$16,$C$11:$J$11)</f>
        <v>45711</v>
      </c>
      <c r="E59" s="28">
        <f>SUM($L$16:$N$16,$C$11:$K$11)</f>
        <v>46268</v>
      </c>
      <c r="F59" s="28">
        <f>SUM($M$16:$N$16,$C$11:$L$11)</f>
        <v>46049</v>
      </c>
      <c r="G59" s="28">
        <f>SUM($N$16,$C$11:$M$11)</f>
        <v>45836</v>
      </c>
      <c r="H59" s="28">
        <f>SUM($C$11:$N$11)</f>
        <v>46273</v>
      </c>
      <c r="I59" s="28">
        <f>SUM($D$11:$N$11,C6)</f>
        <v>46163</v>
      </c>
      <c r="J59" s="28">
        <f>SUM($E$11:$N$11,C6:D6)</f>
        <v>46307</v>
      </c>
      <c r="K59" s="28">
        <f>SUM($F$11:$N$11,C6:E6)</f>
        <v>46281</v>
      </c>
      <c r="L59" s="28">
        <f>SUM($G$11:$N$11,C6:F6)</f>
        <v>46089</v>
      </c>
      <c r="M59" s="28">
        <f>SUM($H$11:$N$11,C6:G6)</f>
        <v>46124</v>
      </c>
      <c r="N59" s="28">
        <f>SUM($I$11:$N$11,C6:H6)</f>
        <v>45722</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4" ht="14.25" x14ac:dyDescent="0.45"/>
    <row r="82" spans="1:14" ht="14.25" x14ac:dyDescent="0.45"/>
    <row r="83" spans="1:14" ht="14.25" x14ac:dyDescent="0.45"/>
    <row r="84" spans="1:14" ht="14.25" x14ac:dyDescent="0.45"/>
    <row r="85" spans="1:14" ht="14.25" x14ac:dyDescent="0.45"/>
    <row r="86" spans="1:14" ht="14.25" x14ac:dyDescent="0.45">
      <c r="A86" s="16" t="s">
        <v>46</v>
      </c>
    </row>
    <row r="87" spans="1:14" ht="30" customHeight="1" x14ac:dyDescent="0.45">
      <c r="A87" s="13">
        <v>1</v>
      </c>
      <c r="B87" s="55" t="s">
        <v>48</v>
      </c>
      <c r="C87" s="56"/>
      <c r="D87" s="56"/>
      <c r="E87" s="56"/>
      <c r="F87" s="56"/>
      <c r="G87" s="56"/>
      <c r="H87" s="56"/>
      <c r="I87" s="56"/>
      <c r="J87" s="56"/>
      <c r="K87" s="56"/>
      <c r="L87" s="56"/>
      <c r="M87" s="56"/>
      <c r="N87" s="56"/>
    </row>
    <row r="88" spans="1:14" ht="14.25" x14ac:dyDescent="0.45">
      <c r="A88" s="13">
        <v>2</v>
      </c>
      <c r="B88" s="20" t="s">
        <v>47</v>
      </c>
    </row>
    <row r="89" spans="1:14" ht="14.25" x14ac:dyDescent="0.45"/>
    <row r="90" spans="1:14" ht="15" hidden="1" customHeight="1" x14ac:dyDescent="0.45"/>
    <row r="91" spans="1:14" ht="15" hidden="1" customHeight="1" x14ac:dyDescent="0.45"/>
    <row r="92" spans="1:14" ht="15" hidden="1" customHeight="1" x14ac:dyDescent="0.45"/>
    <row r="93" spans="1:14" ht="15" hidden="1" customHeight="1" x14ac:dyDescent="0.45"/>
    <row r="94" spans="1:14" ht="15" hidden="1" customHeight="1" x14ac:dyDescent="0.45"/>
    <row r="95" spans="1:14" ht="15" hidden="1" customHeight="1" x14ac:dyDescent="0.45"/>
    <row r="96" spans="1:14"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mergeCells count="1">
    <mergeCell ref="B87:N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9"/>
  <sheetViews>
    <sheetView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52</v>
      </c>
    </row>
    <row r="3" spans="2:16" ht="14.25" x14ac:dyDescent="0.45">
      <c r="B3" s="14"/>
    </row>
    <row r="4" spans="2:16" ht="14.25" x14ac:dyDescent="0.45">
      <c r="B4" s="16" t="s">
        <v>88</v>
      </c>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38">
        <v>1805</v>
      </c>
      <c r="D6" s="28">
        <v>1661</v>
      </c>
      <c r="E6" s="28">
        <v>1885</v>
      </c>
      <c r="F6" s="28">
        <v>1841</v>
      </c>
      <c r="G6" s="28">
        <v>1635</v>
      </c>
      <c r="H6" s="28">
        <v>1790</v>
      </c>
      <c r="I6" s="28"/>
      <c r="J6" s="28"/>
      <c r="K6" s="28"/>
      <c r="L6" s="28"/>
      <c r="M6" s="28"/>
      <c r="N6" s="28"/>
    </row>
    <row r="7" spans="2:16" ht="14.25" x14ac:dyDescent="0.45">
      <c r="B7" s="17" t="s">
        <v>43</v>
      </c>
      <c r="C7" s="28">
        <f>C6</f>
        <v>1805</v>
      </c>
      <c r="D7" s="28">
        <f>IF(D6="","",D6+C7)</f>
        <v>3466</v>
      </c>
      <c r="E7" s="28">
        <f t="shared" ref="E7" si="0">IF(E6="","",E6+D7)</f>
        <v>5351</v>
      </c>
      <c r="F7" s="28">
        <f t="shared" ref="F7" si="1">IF(F6="","",F6+E7)</f>
        <v>7192</v>
      </c>
      <c r="G7" s="28">
        <f t="shared" ref="G7" si="2">IF(G6="","",G6+F7)</f>
        <v>8827</v>
      </c>
      <c r="H7" s="28">
        <f t="shared" ref="H7" si="3">IF(H6="","",H6+G7)</f>
        <v>10617</v>
      </c>
      <c r="I7" s="28" t="str">
        <f t="shared" ref="I7" si="4">IF(I6="","",I6+H7)</f>
        <v/>
      </c>
      <c r="J7" s="28" t="str">
        <f t="shared" ref="J7" si="5">IF(J6="","",J6+I7)</f>
        <v/>
      </c>
      <c r="K7" s="28" t="str">
        <f t="shared" ref="K7" si="6">IF(K6="","",K6+J7)</f>
        <v/>
      </c>
      <c r="L7" s="28" t="str">
        <f t="shared" ref="L7" si="7">IF(L6="","",L6+K7)</f>
        <v/>
      </c>
      <c r="M7" s="28" t="str">
        <f t="shared" ref="M7" si="8">IF(M6="","",M6+L7)</f>
        <v/>
      </c>
      <c r="N7" s="28" t="str">
        <f t="shared" ref="N7" si="9">IF(N6="","",N6+M7)</f>
        <v/>
      </c>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38">
        <v>1707</v>
      </c>
      <c r="D11" s="28">
        <v>1662</v>
      </c>
      <c r="E11" s="28">
        <v>1787</v>
      </c>
      <c r="F11" s="28">
        <v>1907</v>
      </c>
      <c r="G11" s="28">
        <v>1680</v>
      </c>
      <c r="H11" s="28">
        <v>1872</v>
      </c>
      <c r="I11" s="28">
        <v>1484</v>
      </c>
      <c r="J11" s="28">
        <v>1918</v>
      </c>
      <c r="K11" s="28">
        <v>1769</v>
      </c>
      <c r="L11" s="28">
        <v>1825</v>
      </c>
      <c r="M11" s="28">
        <v>1902</v>
      </c>
      <c r="N11" s="28">
        <v>1790</v>
      </c>
    </row>
    <row r="12" spans="2:16" ht="14.25" x14ac:dyDescent="0.45">
      <c r="B12" s="17" t="s">
        <v>43</v>
      </c>
      <c r="C12" s="28">
        <f>C11</f>
        <v>1707</v>
      </c>
      <c r="D12" s="28">
        <f>IF(D11="","",D11+C12)</f>
        <v>3369</v>
      </c>
      <c r="E12" s="28">
        <f t="shared" ref="E12:N12" si="10">IF(E11="","",E11+D12)</f>
        <v>5156</v>
      </c>
      <c r="F12" s="28">
        <f t="shared" si="10"/>
        <v>7063</v>
      </c>
      <c r="G12" s="28">
        <f t="shared" si="10"/>
        <v>8743</v>
      </c>
      <c r="H12" s="28">
        <f t="shared" si="10"/>
        <v>10615</v>
      </c>
      <c r="I12" s="28">
        <f t="shared" si="10"/>
        <v>12099</v>
      </c>
      <c r="J12" s="28">
        <f t="shared" si="10"/>
        <v>14017</v>
      </c>
      <c r="K12" s="28">
        <f t="shared" si="10"/>
        <v>15786</v>
      </c>
      <c r="L12" s="28">
        <f t="shared" si="10"/>
        <v>17611</v>
      </c>
      <c r="M12" s="28">
        <f t="shared" si="10"/>
        <v>19513</v>
      </c>
      <c r="N12" s="28">
        <f t="shared" si="10"/>
        <v>21303</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2034</v>
      </c>
      <c r="D16" s="28">
        <v>2104</v>
      </c>
      <c r="E16" s="28">
        <v>1984</v>
      </c>
      <c r="F16" s="28">
        <v>2112</v>
      </c>
      <c r="G16" s="28">
        <v>1879</v>
      </c>
      <c r="H16" s="28">
        <v>1800</v>
      </c>
      <c r="I16" s="28">
        <v>1537</v>
      </c>
      <c r="J16" s="28">
        <v>2134</v>
      </c>
      <c r="K16" s="28">
        <v>1640</v>
      </c>
      <c r="L16" s="28">
        <v>1903</v>
      </c>
      <c r="M16" s="28">
        <v>1934</v>
      </c>
      <c r="N16" s="28">
        <v>1813</v>
      </c>
    </row>
    <row r="17" spans="2:16" ht="14.25" x14ac:dyDescent="0.45">
      <c r="B17" s="17" t="s">
        <v>43</v>
      </c>
      <c r="C17" s="28">
        <f>C16</f>
        <v>2034</v>
      </c>
      <c r="D17" s="28">
        <f t="shared" ref="D17" si="11">C17+D16</f>
        <v>4138</v>
      </c>
      <c r="E17" s="28">
        <f t="shared" ref="E17:N17" si="12">D17+E16</f>
        <v>6122</v>
      </c>
      <c r="F17" s="28">
        <f t="shared" si="12"/>
        <v>8234</v>
      </c>
      <c r="G17" s="28">
        <f t="shared" si="12"/>
        <v>10113</v>
      </c>
      <c r="H17" s="28">
        <f t="shared" si="12"/>
        <v>11913</v>
      </c>
      <c r="I17" s="28">
        <f t="shared" si="12"/>
        <v>13450</v>
      </c>
      <c r="J17" s="40">
        <f t="shared" si="12"/>
        <v>15584</v>
      </c>
      <c r="K17" s="40">
        <f t="shared" si="12"/>
        <v>17224</v>
      </c>
      <c r="L17" s="40">
        <f t="shared" si="12"/>
        <v>19127</v>
      </c>
      <c r="M17" s="40">
        <f t="shared" si="12"/>
        <v>21061</v>
      </c>
      <c r="N17" s="28">
        <f t="shared" si="12"/>
        <v>22874</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39">
        <v>2113</v>
      </c>
      <c r="D21" s="28">
        <v>2356</v>
      </c>
      <c r="E21" s="28">
        <v>2220</v>
      </c>
      <c r="F21" s="28">
        <v>2175</v>
      </c>
      <c r="G21" s="28">
        <v>2128</v>
      </c>
      <c r="H21" s="28">
        <v>1969</v>
      </c>
      <c r="I21" s="28">
        <v>1715</v>
      </c>
      <c r="J21" s="28">
        <v>2180</v>
      </c>
      <c r="K21" s="28">
        <v>2093</v>
      </c>
      <c r="L21" s="28">
        <v>2022</v>
      </c>
      <c r="M21" s="28">
        <v>2071</v>
      </c>
      <c r="N21" s="28">
        <v>1960</v>
      </c>
    </row>
    <row r="22" spans="2:16" ht="14.25" x14ac:dyDescent="0.45">
      <c r="B22" s="17" t="s">
        <v>43</v>
      </c>
      <c r="C22" s="28">
        <f>C21</f>
        <v>2113</v>
      </c>
      <c r="D22" s="28">
        <f t="shared" ref="D22:N22" si="13">C22+D21</f>
        <v>4469</v>
      </c>
      <c r="E22" s="28">
        <f t="shared" si="13"/>
        <v>6689</v>
      </c>
      <c r="F22" s="28">
        <f t="shared" si="13"/>
        <v>8864</v>
      </c>
      <c r="G22" s="28">
        <f t="shared" si="13"/>
        <v>10992</v>
      </c>
      <c r="H22" s="28">
        <f t="shared" si="13"/>
        <v>12961</v>
      </c>
      <c r="I22" s="28">
        <f t="shared" si="13"/>
        <v>14676</v>
      </c>
      <c r="J22" s="28">
        <f t="shared" si="13"/>
        <v>16856</v>
      </c>
      <c r="K22" s="28">
        <f t="shared" si="13"/>
        <v>18949</v>
      </c>
      <c r="L22" s="28">
        <f t="shared" si="13"/>
        <v>20971</v>
      </c>
      <c r="M22" s="28">
        <f t="shared" si="13"/>
        <v>23042</v>
      </c>
      <c r="N22" s="28">
        <f t="shared" si="13"/>
        <v>25002</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37</v>
      </c>
      <c r="H25" s="37" t="s">
        <v>38</v>
      </c>
      <c r="I25" s="37" t="s">
        <v>39</v>
      </c>
      <c r="J25" s="37" t="s">
        <v>40</v>
      </c>
      <c r="K25" s="37" t="s">
        <v>41</v>
      </c>
      <c r="L25" s="37" t="s">
        <v>30</v>
      </c>
      <c r="M25" s="37" t="s">
        <v>31</v>
      </c>
      <c r="N25" s="37" t="s">
        <v>32</v>
      </c>
    </row>
    <row r="26" spans="2:16" ht="14.25" x14ac:dyDescent="0.45">
      <c r="B26" s="17" t="s">
        <v>42</v>
      </c>
      <c r="C26" s="28">
        <v>1903</v>
      </c>
      <c r="D26" s="28">
        <v>2145</v>
      </c>
      <c r="E26" s="28">
        <v>2268</v>
      </c>
      <c r="F26" s="28">
        <v>2101</v>
      </c>
      <c r="G26" s="28">
        <v>2202</v>
      </c>
      <c r="H26" s="28">
        <v>2034</v>
      </c>
      <c r="I26" s="28">
        <v>1712</v>
      </c>
      <c r="J26" s="28">
        <v>2420</v>
      </c>
      <c r="K26" s="28">
        <v>2089</v>
      </c>
      <c r="L26" s="28">
        <v>2031</v>
      </c>
      <c r="M26" s="28">
        <v>2297</v>
      </c>
      <c r="N26" s="28">
        <v>2396</v>
      </c>
    </row>
    <row r="27" spans="2:16" ht="14.25" x14ac:dyDescent="0.45">
      <c r="B27" s="17" t="s">
        <v>43</v>
      </c>
      <c r="C27" s="28">
        <f>C26</f>
        <v>1903</v>
      </c>
      <c r="D27" s="28">
        <f t="shared" ref="D27:N27" si="14">C27+D26</f>
        <v>4048</v>
      </c>
      <c r="E27" s="28">
        <f t="shared" si="14"/>
        <v>6316</v>
      </c>
      <c r="F27" s="28">
        <f t="shared" si="14"/>
        <v>8417</v>
      </c>
      <c r="G27" s="28">
        <f t="shared" si="14"/>
        <v>10619</v>
      </c>
      <c r="H27" s="28">
        <f t="shared" si="14"/>
        <v>12653</v>
      </c>
      <c r="I27" s="28">
        <f t="shared" si="14"/>
        <v>14365</v>
      </c>
      <c r="J27" s="28">
        <f t="shared" si="14"/>
        <v>16785</v>
      </c>
      <c r="K27" s="28">
        <f t="shared" si="14"/>
        <v>18874</v>
      </c>
      <c r="L27" s="28">
        <f t="shared" si="14"/>
        <v>20905</v>
      </c>
      <c r="M27" s="28">
        <f t="shared" si="14"/>
        <v>23202</v>
      </c>
      <c r="N27" s="28">
        <f t="shared" si="14"/>
        <v>25598</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28">
        <v>5</v>
      </c>
      <c r="D31" s="28">
        <v>53</v>
      </c>
      <c r="E31" s="28">
        <v>321</v>
      </c>
      <c r="F31" s="28">
        <v>633</v>
      </c>
      <c r="G31" s="28">
        <v>822</v>
      </c>
      <c r="H31" s="28">
        <v>1113</v>
      </c>
      <c r="I31" s="28">
        <v>1061</v>
      </c>
      <c r="J31" s="28">
        <v>1491</v>
      </c>
      <c r="K31" s="28">
        <v>1598</v>
      </c>
      <c r="L31" s="28">
        <v>1642</v>
      </c>
      <c r="M31" s="28">
        <v>1838</v>
      </c>
      <c r="N31" s="28">
        <v>2008</v>
      </c>
    </row>
    <row r="32" spans="2:16" ht="14.25" x14ac:dyDescent="0.45">
      <c r="B32" s="17" t="s">
        <v>43</v>
      </c>
      <c r="C32" s="28">
        <f>C31</f>
        <v>5</v>
      </c>
      <c r="D32" s="28">
        <f t="shared" ref="D32:N32" si="15">C32+D31</f>
        <v>58</v>
      </c>
      <c r="E32" s="28">
        <f t="shared" si="15"/>
        <v>379</v>
      </c>
      <c r="F32" s="28">
        <f t="shared" si="15"/>
        <v>1012</v>
      </c>
      <c r="G32" s="28">
        <f t="shared" si="15"/>
        <v>1834</v>
      </c>
      <c r="H32" s="28">
        <f t="shared" si="15"/>
        <v>2947</v>
      </c>
      <c r="I32" s="28">
        <f t="shared" si="15"/>
        <v>4008</v>
      </c>
      <c r="J32" s="28">
        <f t="shared" si="15"/>
        <v>5499</v>
      </c>
      <c r="K32" s="28">
        <f t="shared" si="15"/>
        <v>7097</v>
      </c>
      <c r="L32" s="28">
        <f t="shared" si="15"/>
        <v>8739</v>
      </c>
      <c r="M32" s="28">
        <f t="shared" si="15"/>
        <v>10577</v>
      </c>
      <c r="N32" s="28">
        <f t="shared" si="15"/>
        <v>12585</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1484</v>
      </c>
      <c r="D58" s="29">
        <f t="shared" ref="D58:H58" si="16">J11</f>
        <v>1918</v>
      </c>
      <c r="E58" s="29">
        <f t="shared" si="16"/>
        <v>1769</v>
      </c>
      <c r="F58" s="29">
        <f t="shared" si="16"/>
        <v>1825</v>
      </c>
      <c r="G58" s="29">
        <f t="shared" si="16"/>
        <v>1902</v>
      </c>
      <c r="H58" s="29">
        <f t="shared" si="16"/>
        <v>1790</v>
      </c>
      <c r="I58" s="29">
        <f>C6</f>
        <v>1805</v>
      </c>
      <c r="J58" s="29">
        <f t="shared" ref="J58:N58" si="17">D6</f>
        <v>1661</v>
      </c>
      <c r="K58" s="29">
        <f t="shared" si="17"/>
        <v>1885</v>
      </c>
      <c r="L58" s="29">
        <f t="shared" si="17"/>
        <v>1841</v>
      </c>
      <c r="M58" s="29">
        <f t="shared" si="17"/>
        <v>1635</v>
      </c>
      <c r="N58" s="29">
        <f t="shared" si="17"/>
        <v>1790</v>
      </c>
    </row>
    <row r="59" spans="2:16" ht="30" customHeight="1" x14ac:dyDescent="0.45">
      <c r="B59" s="19" t="s">
        <v>45</v>
      </c>
      <c r="C59" s="28">
        <f>SUM($J$16:$N$16,$C$11:$I$11)</f>
        <v>21523</v>
      </c>
      <c r="D59" s="28">
        <f>SUM($K$16:$N$16,$C$11:$J$11)</f>
        <v>21307</v>
      </c>
      <c r="E59" s="28">
        <f>SUM($L$16:$N$16,$C$11:$K$11)</f>
        <v>21436</v>
      </c>
      <c r="F59" s="28">
        <f>SUM($M$16:$N$16,$C$11:$L$11)</f>
        <v>21358</v>
      </c>
      <c r="G59" s="28">
        <f>SUM($N$16,$C$11:$M$11)</f>
        <v>21326</v>
      </c>
      <c r="H59" s="28">
        <f>SUM($C$11:$N$11)</f>
        <v>21303</v>
      </c>
      <c r="I59" s="28">
        <f>SUM($D$11:$N$11,C6)</f>
        <v>21401</v>
      </c>
      <c r="J59" s="28">
        <f>SUM($E$11:$N$11,C6:D6)</f>
        <v>21400</v>
      </c>
      <c r="K59" s="28">
        <f>SUM($F$11:$N$11,C6:E6)</f>
        <v>21498</v>
      </c>
      <c r="L59" s="28">
        <f>SUM($G$11:$N$11,C6:F6)</f>
        <v>21432</v>
      </c>
      <c r="M59" s="28">
        <f>SUM($H$11:$N$11,C6:G6)</f>
        <v>21387</v>
      </c>
      <c r="N59" s="28">
        <f>SUM($I$11:$N$11,C6:H6)</f>
        <v>21305</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3" ht="14.25" x14ac:dyDescent="0.45"/>
    <row r="82" spans="1:3" ht="14.25" x14ac:dyDescent="0.45"/>
    <row r="83" spans="1:3" ht="14.25" x14ac:dyDescent="0.45"/>
    <row r="84" spans="1:3" ht="14.25" x14ac:dyDescent="0.45"/>
    <row r="85" spans="1:3" ht="14.25" x14ac:dyDescent="0.45"/>
    <row r="86" spans="1:3" ht="14.25" x14ac:dyDescent="0.45">
      <c r="A86" s="16" t="s">
        <v>46</v>
      </c>
    </row>
    <row r="87" spans="1:3" ht="14.25" x14ac:dyDescent="0.45">
      <c r="A87" s="13">
        <v>1</v>
      </c>
      <c r="B87" s="13" t="s">
        <v>53</v>
      </c>
    </row>
    <row r="88" spans="1:3" ht="14.25" x14ac:dyDescent="0.45">
      <c r="B88" s="21" t="s">
        <v>54</v>
      </c>
      <c r="C88" s="34" t="s">
        <v>55</v>
      </c>
    </row>
    <row r="89" spans="1:3" ht="14.25" x14ac:dyDescent="0.45">
      <c r="B89" s="21" t="s">
        <v>56</v>
      </c>
      <c r="C89" s="34" t="s">
        <v>57</v>
      </c>
    </row>
    <row r="90" spans="1:3" ht="14.25" x14ac:dyDescent="0.45">
      <c r="B90" s="21" t="s">
        <v>58</v>
      </c>
      <c r="C90" s="34" t="s">
        <v>76</v>
      </c>
    </row>
    <row r="91" spans="1:3" ht="14.25" x14ac:dyDescent="0.45">
      <c r="A91" s="13">
        <v>2</v>
      </c>
      <c r="B91" s="22" t="s">
        <v>59</v>
      </c>
    </row>
    <row r="92" spans="1:3" ht="15" customHeight="1" x14ac:dyDescent="0.45"/>
    <row r="93" spans="1:3" ht="15" hidden="1" customHeight="1" x14ac:dyDescent="0.45"/>
    <row r="94" spans="1:3" ht="15" hidden="1" customHeight="1" x14ac:dyDescent="0.45"/>
    <row r="95" spans="1:3" ht="15" hidden="1" customHeight="1" x14ac:dyDescent="0.45"/>
    <row r="96" spans="1:3"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0"/>
  <sheetViews>
    <sheetView zoomScaleNormal="100"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60</v>
      </c>
    </row>
    <row r="3" spans="2:16" ht="14.25" x14ac:dyDescent="0.45">
      <c r="B3" s="14"/>
    </row>
    <row r="4" spans="2:16" ht="14.25" x14ac:dyDescent="0.45">
      <c r="B4" s="16" t="s">
        <v>88</v>
      </c>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38">
        <v>53</v>
      </c>
      <c r="D6" s="28">
        <v>48</v>
      </c>
      <c r="E6" s="28">
        <v>68</v>
      </c>
      <c r="F6" s="28">
        <v>57</v>
      </c>
      <c r="G6" s="28">
        <v>62</v>
      </c>
      <c r="H6" s="28">
        <v>57</v>
      </c>
      <c r="I6" s="28"/>
      <c r="J6" s="28"/>
      <c r="K6" s="28"/>
      <c r="L6" s="28"/>
      <c r="M6" s="28"/>
      <c r="N6" s="28"/>
    </row>
    <row r="7" spans="2:16" ht="14.25" x14ac:dyDescent="0.45">
      <c r="B7" s="17" t="s">
        <v>43</v>
      </c>
      <c r="C7" s="28">
        <f>C6</f>
        <v>53</v>
      </c>
      <c r="D7" s="28">
        <f>IF(D6="","",D6+C7)</f>
        <v>101</v>
      </c>
      <c r="E7" s="28">
        <f t="shared" ref="E7" si="0">IF(E6="","",E6+D7)</f>
        <v>169</v>
      </c>
      <c r="F7" s="28">
        <f t="shared" ref="F7" si="1">IF(F6="","",F6+E7)</f>
        <v>226</v>
      </c>
      <c r="G7" s="28">
        <f t="shared" ref="G7" si="2">IF(G6="","",G6+F7)</f>
        <v>288</v>
      </c>
      <c r="H7" s="28">
        <f t="shared" ref="H7" si="3">IF(H6="","",H6+G7)</f>
        <v>345</v>
      </c>
      <c r="I7" s="28" t="str">
        <f t="shared" ref="I7" si="4">IF(I6="","",I6+H7)</f>
        <v/>
      </c>
      <c r="J7" s="28" t="str">
        <f t="shared" ref="J7" si="5">IF(J6="","",J6+I7)</f>
        <v/>
      </c>
      <c r="K7" s="28" t="str">
        <f t="shared" ref="K7" si="6">IF(K6="","",K6+J7)</f>
        <v/>
      </c>
      <c r="L7" s="28" t="str">
        <f t="shared" ref="L7" si="7">IF(L6="","",L6+K7)</f>
        <v/>
      </c>
      <c r="M7" s="28" t="str">
        <f t="shared" ref="M7" si="8">IF(M6="","",M6+L7)</f>
        <v/>
      </c>
      <c r="N7" s="28" t="str">
        <f t="shared" ref="N7" si="9">IF(N6="","",N6+M7)</f>
        <v/>
      </c>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38">
        <v>60</v>
      </c>
      <c r="D11" s="28">
        <v>57</v>
      </c>
      <c r="E11" s="28">
        <v>71</v>
      </c>
      <c r="F11" s="28">
        <v>63</v>
      </c>
      <c r="G11" s="28">
        <v>48</v>
      </c>
      <c r="H11" s="28">
        <v>38</v>
      </c>
      <c r="I11" s="28">
        <v>34</v>
      </c>
      <c r="J11" s="28">
        <v>54</v>
      </c>
      <c r="K11" s="28">
        <v>66</v>
      </c>
      <c r="L11" s="28">
        <v>61</v>
      </c>
      <c r="M11" s="28">
        <v>43</v>
      </c>
      <c r="N11" s="28">
        <v>60</v>
      </c>
    </row>
    <row r="12" spans="2:16" ht="14.25" x14ac:dyDescent="0.45">
      <c r="B12" s="17" t="s">
        <v>43</v>
      </c>
      <c r="C12" s="28">
        <f>C11</f>
        <v>60</v>
      </c>
      <c r="D12" s="28">
        <f>IF(D11="","",D11+C12)</f>
        <v>117</v>
      </c>
      <c r="E12" s="28">
        <f t="shared" ref="E12:N12" si="10">IF(E11="","",E11+D12)</f>
        <v>188</v>
      </c>
      <c r="F12" s="28">
        <f t="shared" si="10"/>
        <v>251</v>
      </c>
      <c r="G12" s="28">
        <f t="shared" si="10"/>
        <v>299</v>
      </c>
      <c r="H12" s="28">
        <f t="shared" si="10"/>
        <v>337</v>
      </c>
      <c r="I12" s="28">
        <f t="shared" si="10"/>
        <v>371</v>
      </c>
      <c r="J12" s="28">
        <f t="shared" si="10"/>
        <v>425</v>
      </c>
      <c r="K12" s="28">
        <f t="shared" si="10"/>
        <v>491</v>
      </c>
      <c r="L12" s="28">
        <f t="shared" si="10"/>
        <v>552</v>
      </c>
      <c r="M12" s="28">
        <f t="shared" si="10"/>
        <v>595</v>
      </c>
      <c r="N12" s="28">
        <f t="shared" si="10"/>
        <v>655</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77</v>
      </c>
      <c r="D16" s="28">
        <v>98</v>
      </c>
      <c r="E16" s="28">
        <v>56</v>
      </c>
      <c r="F16" s="28">
        <v>75</v>
      </c>
      <c r="G16" s="28">
        <v>71</v>
      </c>
      <c r="H16" s="28">
        <v>64</v>
      </c>
      <c r="I16" s="28">
        <v>72</v>
      </c>
      <c r="J16" s="28">
        <v>48</v>
      </c>
      <c r="K16" s="28">
        <v>60</v>
      </c>
      <c r="L16" s="28">
        <v>57</v>
      </c>
      <c r="M16" s="28">
        <v>63</v>
      </c>
      <c r="N16" s="28">
        <v>52</v>
      </c>
    </row>
    <row r="17" spans="2:16" ht="14.25" x14ac:dyDescent="0.45">
      <c r="B17" s="17" t="s">
        <v>43</v>
      </c>
      <c r="C17" s="28">
        <f>C16</f>
        <v>77</v>
      </c>
      <c r="D17" s="40">
        <f t="shared" ref="D17:N17" si="11">C17+D16</f>
        <v>175</v>
      </c>
      <c r="E17" s="40">
        <f t="shared" si="11"/>
        <v>231</v>
      </c>
      <c r="F17" s="40">
        <f t="shared" si="11"/>
        <v>306</v>
      </c>
      <c r="G17" s="40">
        <f t="shared" si="11"/>
        <v>377</v>
      </c>
      <c r="H17" s="40">
        <f t="shared" si="11"/>
        <v>441</v>
      </c>
      <c r="I17" s="40">
        <f t="shared" si="11"/>
        <v>513</v>
      </c>
      <c r="J17" s="40">
        <f t="shared" si="11"/>
        <v>561</v>
      </c>
      <c r="K17" s="40">
        <f t="shared" si="11"/>
        <v>621</v>
      </c>
      <c r="L17" s="40">
        <f t="shared" si="11"/>
        <v>678</v>
      </c>
      <c r="M17" s="40">
        <f t="shared" si="11"/>
        <v>741</v>
      </c>
      <c r="N17" s="28">
        <f t="shared" si="11"/>
        <v>793</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39">
        <v>65</v>
      </c>
      <c r="D21" s="28">
        <v>65</v>
      </c>
      <c r="E21" s="28">
        <v>66</v>
      </c>
      <c r="F21" s="28">
        <v>73</v>
      </c>
      <c r="G21" s="28">
        <v>80</v>
      </c>
      <c r="H21" s="28">
        <v>76</v>
      </c>
      <c r="I21" s="28">
        <v>70</v>
      </c>
      <c r="J21" s="28">
        <v>74</v>
      </c>
      <c r="K21" s="28">
        <v>93</v>
      </c>
      <c r="L21" s="28">
        <v>70</v>
      </c>
      <c r="M21" s="28">
        <v>104</v>
      </c>
      <c r="N21" s="28">
        <v>96</v>
      </c>
    </row>
    <row r="22" spans="2:16" ht="14.25" x14ac:dyDescent="0.45">
      <c r="B22" s="17" t="s">
        <v>43</v>
      </c>
      <c r="C22" s="28">
        <f>C21</f>
        <v>65</v>
      </c>
      <c r="D22" s="28">
        <f t="shared" ref="D22:N22" si="12">C22+D21</f>
        <v>130</v>
      </c>
      <c r="E22" s="28">
        <f t="shared" si="12"/>
        <v>196</v>
      </c>
      <c r="F22" s="28">
        <f t="shared" si="12"/>
        <v>269</v>
      </c>
      <c r="G22" s="28">
        <f t="shared" si="12"/>
        <v>349</v>
      </c>
      <c r="H22" s="28">
        <f t="shared" si="12"/>
        <v>425</v>
      </c>
      <c r="I22" s="28">
        <f t="shared" si="12"/>
        <v>495</v>
      </c>
      <c r="J22" s="28">
        <f t="shared" si="12"/>
        <v>569</v>
      </c>
      <c r="K22" s="28">
        <f t="shared" si="12"/>
        <v>662</v>
      </c>
      <c r="L22" s="28">
        <f t="shared" si="12"/>
        <v>732</v>
      </c>
      <c r="M22" s="28">
        <f t="shared" si="12"/>
        <v>836</v>
      </c>
      <c r="N22" s="28">
        <f t="shared" si="12"/>
        <v>932</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37</v>
      </c>
      <c r="H25" s="37" t="s">
        <v>38</v>
      </c>
      <c r="I25" s="37" t="s">
        <v>39</v>
      </c>
      <c r="J25" s="37" t="s">
        <v>40</v>
      </c>
      <c r="K25" s="37" t="s">
        <v>41</v>
      </c>
      <c r="L25" s="37" t="s">
        <v>30</v>
      </c>
      <c r="M25" s="37" t="s">
        <v>31</v>
      </c>
      <c r="N25" s="37" t="s">
        <v>32</v>
      </c>
    </row>
    <row r="26" spans="2:16" ht="14.25" x14ac:dyDescent="0.45">
      <c r="B26" s="17" t="s">
        <v>42</v>
      </c>
      <c r="C26" s="28">
        <v>44</v>
      </c>
      <c r="D26" s="28">
        <v>54</v>
      </c>
      <c r="E26" s="28">
        <v>60</v>
      </c>
      <c r="F26" s="28">
        <v>44</v>
      </c>
      <c r="G26" s="28">
        <v>62</v>
      </c>
      <c r="H26" s="28">
        <v>48</v>
      </c>
      <c r="I26" s="28">
        <v>41</v>
      </c>
      <c r="J26" s="28">
        <v>56</v>
      </c>
      <c r="K26" s="28">
        <v>52</v>
      </c>
      <c r="L26" s="28">
        <v>58</v>
      </c>
      <c r="M26" s="28">
        <v>72</v>
      </c>
      <c r="N26" s="28">
        <v>61</v>
      </c>
    </row>
    <row r="27" spans="2:16" ht="14.25" x14ac:dyDescent="0.45">
      <c r="B27" s="17" t="s">
        <v>43</v>
      </c>
      <c r="C27" s="28">
        <f>C26</f>
        <v>44</v>
      </c>
      <c r="D27" s="28">
        <f t="shared" ref="D27:N27" si="13">C27+D26</f>
        <v>98</v>
      </c>
      <c r="E27" s="28">
        <f t="shared" si="13"/>
        <v>158</v>
      </c>
      <c r="F27" s="28">
        <f t="shared" si="13"/>
        <v>202</v>
      </c>
      <c r="G27" s="28">
        <f t="shared" si="13"/>
        <v>264</v>
      </c>
      <c r="H27" s="28">
        <f t="shared" si="13"/>
        <v>312</v>
      </c>
      <c r="I27" s="28">
        <f t="shared" si="13"/>
        <v>353</v>
      </c>
      <c r="J27" s="28">
        <f t="shared" si="13"/>
        <v>409</v>
      </c>
      <c r="K27" s="28">
        <f t="shared" si="13"/>
        <v>461</v>
      </c>
      <c r="L27" s="28">
        <f t="shared" si="13"/>
        <v>519</v>
      </c>
      <c r="M27" s="28">
        <f t="shared" si="13"/>
        <v>591</v>
      </c>
      <c r="N27" s="28">
        <f t="shared" si="13"/>
        <v>652</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28">
        <v>0</v>
      </c>
      <c r="D31" s="28">
        <v>0</v>
      </c>
      <c r="E31" s="28">
        <v>0</v>
      </c>
      <c r="F31" s="28">
        <v>1</v>
      </c>
      <c r="G31" s="28">
        <v>6</v>
      </c>
      <c r="H31" s="28">
        <v>5</v>
      </c>
      <c r="I31" s="28">
        <v>10</v>
      </c>
      <c r="J31" s="28">
        <v>16</v>
      </c>
      <c r="K31" s="28">
        <v>23</v>
      </c>
      <c r="L31" s="28">
        <v>27</v>
      </c>
      <c r="M31" s="28">
        <v>41</v>
      </c>
      <c r="N31" s="28">
        <v>49</v>
      </c>
    </row>
    <row r="32" spans="2:16" ht="14.25" x14ac:dyDescent="0.45">
      <c r="B32" s="17" t="s">
        <v>43</v>
      </c>
      <c r="C32" s="28">
        <f>C31</f>
        <v>0</v>
      </c>
      <c r="D32" s="28">
        <f t="shared" ref="D32:N32" si="14">C32+D31</f>
        <v>0</v>
      </c>
      <c r="E32" s="28">
        <f t="shared" si="14"/>
        <v>0</v>
      </c>
      <c r="F32" s="28">
        <f t="shared" si="14"/>
        <v>1</v>
      </c>
      <c r="G32" s="28">
        <f t="shared" si="14"/>
        <v>7</v>
      </c>
      <c r="H32" s="28">
        <f t="shared" si="14"/>
        <v>12</v>
      </c>
      <c r="I32" s="28">
        <f t="shared" si="14"/>
        <v>22</v>
      </c>
      <c r="J32" s="28">
        <f t="shared" si="14"/>
        <v>38</v>
      </c>
      <c r="K32" s="28">
        <f t="shared" si="14"/>
        <v>61</v>
      </c>
      <c r="L32" s="28">
        <f t="shared" si="14"/>
        <v>88</v>
      </c>
      <c r="M32" s="28">
        <f t="shared" si="14"/>
        <v>129</v>
      </c>
      <c r="N32" s="28">
        <f t="shared" si="14"/>
        <v>178</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34</v>
      </c>
      <c r="D58" s="29">
        <f t="shared" ref="D58:H58" si="15">J11</f>
        <v>54</v>
      </c>
      <c r="E58" s="29">
        <f t="shared" si="15"/>
        <v>66</v>
      </c>
      <c r="F58" s="29">
        <f t="shared" si="15"/>
        <v>61</v>
      </c>
      <c r="G58" s="29">
        <f t="shared" si="15"/>
        <v>43</v>
      </c>
      <c r="H58" s="29">
        <f t="shared" si="15"/>
        <v>60</v>
      </c>
      <c r="I58" s="29">
        <f>C6</f>
        <v>53</v>
      </c>
      <c r="J58" s="29">
        <f t="shared" ref="J58:N58" si="16">D6</f>
        <v>48</v>
      </c>
      <c r="K58" s="29">
        <f t="shared" si="16"/>
        <v>68</v>
      </c>
      <c r="L58" s="29">
        <f t="shared" si="16"/>
        <v>57</v>
      </c>
      <c r="M58" s="29">
        <f t="shared" si="16"/>
        <v>62</v>
      </c>
      <c r="N58" s="29">
        <f t="shared" si="16"/>
        <v>57</v>
      </c>
    </row>
    <row r="59" spans="2:16" ht="30" customHeight="1" x14ac:dyDescent="0.45">
      <c r="B59" s="19" t="s">
        <v>45</v>
      </c>
      <c r="C59" s="28">
        <f>SUM($J$16:$N$16,$C$11:$I$11)</f>
        <v>651</v>
      </c>
      <c r="D59" s="28">
        <f>SUM($K$16:$N$16,$C$11:$J$11)</f>
        <v>657</v>
      </c>
      <c r="E59" s="28">
        <f>SUM($L$16:$N$16,$C$11:$K$11)</f>
        <v>663</v>
      </c>
      <c r="F59" s="28">
        <f>SUM($M$16:$N$16,$C$11:$L$11)</f>
        <v>667</v>
      </c>
      <c r="G59" s="28">
        <f>SUM($N$16,$C$11:$M$11)</f>
        <v>647</v>
      </c>
      <c r="H59" s="28">
        <f>SUM($C$11:$N$11)</f>
        <v>655</v>
      </c>
      <c r="I59" s="28">
        <f>SUM($D$11:$N$11,C6)</f>
        <v>648</v>
      </c>
      <c r="J59" s="28">
        <f>SUM($E$11:$N$11,C6:D6)</f>
        <v>639</v>
      </c>
      <c r="K59" s="28">
        <f>SUM($F$11:$N$11,C6:E6)</f>
        <v>636</v>
      </c>
      <c r="L59" s="28">
        <f>SUM($G$11:$N$11,C6:F6)</f>
        <v>630</v>
      </c>
      <c r="M59" s="28">
        <f>SUM($H$11:$N$11,C6:G6)</f>
        <v>644</v>
      </c>
      <c r="N59" s="28">
        <f>SUM($I$11:$N$11,C6:H6)</f>
        <v>663</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3" ht="14.25" x14ac:dyDescent="0.45"/>
    <row r="82" spans="1:3" ht="14.25" x14ac:dyDescent="0.45"/>
    <row r="83" spans="1:3" ht="14.25" x14ac:dyDescent="0.45"/>
    <row r="84" spans="1:3" ht="14.25" x14ac:dyDescent="0.45"/>
    <row r="85" spans="1:3" ht="14.25" x14ac:dyDescent="0.45"/>
    <row r="86" spans="1:3" ht="14.25" x14ac:dyDescent="0.45">
      <c r="A86" s="16" t="s">
        <v>46</v>
      </c>
    </row>
    <row r="87" spans="1:3" ht="14.25" x14ac:dyDescent="0.45">
      <c r="A87" s="16" t="s">
        <v>46</v>
      </c>
    </row>
    <row r="88" spans="1:3" ht="14.25" x14ac:dyDescent="0.45">
      <c r="A88" s="13">
        <v>1</v>
      </c>
      <c r="B88" s="13" t="s">
        <v>53</v>
      </c>
    </row>
    <row r="89" spans="1:3" ht="14.25" x14ac:dyDescent="0.45">
      <c r="B89" s="21" t="s">
        <v>54</v>
      </c>
      <c r="C89" s="34" t="s">
        <v>61</v>
      </c>
    </row>
    <row r="90" spans="1:3" ht="14.25" x14ac:dyDescent="0.45">
      <c r="B90" s="21" t="s">
        <v>56</v>
      </c>
      <c r="C90" s="34" t="s">
        <v>62</v>
      </c>
    </row>
    <row r="91" spans="1:3" ht="14.25" x14ac:dyDescent="0.45">
      <c r="B91" s="21" t="s">
        <v>58</v>
      </c>
      <c r="C91" s="34" t="s">
        <v>63</v>
      </c>
    </row>
    <row r="92" spans="1:3" ht="14.25" x14ac:dyDescent="0.45">
      <c r="A92" s="13">
        <v>2</v>
      </c>
      <c r="B92" s="22" t="s">
        <v>64</v>
      </c>
    </row>
    <row r="93" spans="1:3" ht="14.25" hidden="1" x14ac:dyDescent="0.45"/>
    <row r="94" spans="1:3" ht="15" hidden="1" customHeight="1" x14ac:dyDescent="0.45"/>
    <row r="95" spans="1:3" ht="15" hidden="1" customHeight="1" x14ac:dyDescent="0.45"/>
    <row r="96" spans="1:3"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customHeight="1" x14ac:dyDescent="0.4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4"/>
  <sheetViews>
    <sheetView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65</v>
      </c>
    </row>
    <row r="3" spans="2:16" ht="14.25" x14ac:dyDescent="0.45">
      <c r="B3" s="15"/>
      <c r="C3" s="35"/>
      <c r="D3" s="35"/>
      <c r="E3" s="35"/>
      <c r="F3" s="35"/>
      <c r="G3" s="35"/>
      <c r="H3" s="35"/>
      <c r="I3" s="35"/>
      <c r="J3" s="35"/>
      <c r="K3" s="35"/>
      <c r="L3" s="35"/>
      <c r="M3" s="35"/>
      <c r="N3" s="35"/>
    </row>
    <row r="4" spans="2:16" ht="14.25" x14ac:dyDescent="0.45">
      <c r="B4" s="15" t="s">
        <v>88</v>
      </c>
      <c r="C4" s="35"/>
      <c r="D4" s="35"/>
      <c r="E4" s="35"/>
      <c r="F4" s="35"/>
      <c r="G4" s="35"/>
      <c r="H4" s="35"/>
      <c r="I4" s="35"/>
      <c r="J4" s="35"/>
      <c r="K4" s="35"/>
      <c r="L4" s="35"/>
      <c r="M4" s="35"/>
      <c r="N4" s="35"/>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38">
        <v>1014</v>
      </c>
      <c r="D6" s="28">
        <v>960</v>
      </c>
      <c r="E6" s="28">
        <v>1084</v>
      </c>
      <c r="F6" s="28">
        <v>1012</v>
      </c>
      <c r="G6" s="28">
        <v>801</v>
      </c>
      <c r="H6" s="28">
        <v>922</v>
      </c>
      <c r="I6" s="28"/>
      <c r="J6" s="28"/>
      <c r="K6" s="28"/>
      <c r="L6" s="28"/>
      <c r="M6" s="28"/>
      <c r="N6" s="28"/>
    </row>
    <row r="7" spans="2:16" ht="14.25" x14ac:dyDescent="0.45">
      <c r="B7" s="17" t="s">
        <v>43</v>
      </c>
      <c r="C7" s="28">
        <f>C6</f>
        <v>1014</v>
      </c>
      <c r="D7" s="28">
        <f>IF(D6="","",D6+C7)</f>
        <v>1974</v>
      </c>
      <c r="E7" s="28">
        <f t="shared" ref="E7" si="0">IF(E6="","",E6+D7)</f>
        <v>3058</v>
      </c>
      <c r="F7" s="28">
        <f t="shared" ref="F7" si="1">IF(F6="","",F6+E7)</f>
        <v>4070</v>
      </c>
      <c r="G7" s="28">
        <f t="shared" ref="G7" si="2">IF(G6="","",G6+F7)</f>
        <v>4871</v>
      </c>
      <c r="H7" s="28">
        <f t="shared" ref="H7" si="3">IF(H6="","",H6+G7)</f>
        <v>5793</v>
      </c>
      <c r="I7" s="28" t="str">
        <f t="shared" ref="I7" si="4">IF(I6="","",I6+H7)</f>
        <v/>
      </c>
      <c r="J7" s="28" t="str">
        <f t="shared" ref="J7" si="5">IF(J6="","",J6+I7)</f>
        <v/>
      </c>
      <c r="K7" s="28" t="str">
        <f t="shared" ref="K7" si="6">IF(K6="","",K6+J7)</f>
        <v/>
      </c>
      <c r="L7" s="28" t="str">
        <f t="shared" ref="L7" si="7">IF(L6="","",L6+K7)</f>
        <v/>
      </c>
      <c r="M7" s="28" t="str">
        <f t="shared" ref="M7" si="8">IF(M6="","",M6+L7)</f>
        <v/>
      </c>
      <c r="N7" s="28" t="str">
        <f t="shared" ref="N7" si="9">IF(N6="","",N6+M7)</f>
        <v/>
      </c>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38">
        <v>970</v>
      </c>
      <c r="D11" s="28">
        <v>937</v>
      </c>
      <c r="E11" s="28">
        <v>1047</v>
      </c>
      <c r="F11" s="28">
        <v>1038</v>
      </c>
      <c r="G11" s="28">
        <v>842</v>
      </c>
      <c r="H11" s="28">
        <v>943</v>
      </c>
      <c r="I11" s="28">
        <v>850</v>
      </c>
      <c r="J11" s="28">
        <v>1013</v>
      </c>
      <c r="K11" s="28">
        <v>947</v>
      </c>
      <c r="L11" s="28">
        <v>978</v>
      </c>
      <c r="M11" s="28">
        <v>961</v>
      </c>
      <c r="N11" s="28">
        <v>990</v>
      </c>
    </row>
    <row r="12" spans="2:16" ht="14.25" x14ac:dyDescent="0.45">
      <c r="B12" s="17" t="s">
        <v>43</v>
      </c>
      <c r="C12" s="28">
        <f>C11</f>
        <v>970</v>
      </c>
      <c r="D12" s="28">
        <f>IF(D11="","",D11+C12)</f>
        <v>1907</v>
      </c>
      <c r="E12" s="28">
        <f t="shared" ref="E12:N12" si="10">IF(E11="","",E11+D12)</f>
        <v>2954</v>
      </c>
      <c r="F12" s="28">
        <f t="shared" si="10"/>
        <v>3992</v>
      </c>
      <c r="G12" s="28">
        <f t="shared" si="10"/>
        <v>4834</v>
      </c>
      <c r="H12" s="28">
        <f t="shared" si="10"/>
        <v>5777</v>
      </c>
      <c r="I12" s="28">
        <f t="shared" si="10"/>
        <v>6627</v>
      </c>
      <c r="J12" s="28">
        <f t="shared" si="10"/>
        <v>7640</v>
      </c>
      <c r="K12" s="28">
        <f t="shared" si="10"/>
        <v>8587</v>
      </c>
      <c r="L12" s="28">
        <f t="shared" si="10"/>
        <v>9565</v>
      </c>
      <c r="M12" s="28">
        <f t="shared" si="10"/>
        <v>10526</v>
      </c>
      <c r="N12" s="28">
        <f t="shared" si="10"/>
        <v>11516</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1033</v>
      </c>
      <c r="D16" s="28">
        <v>1136</v>
      </c>
      <c r="E16" s="28">
        <v>1056</v>
      </c>
      <c r="F16" s="28">
        <v>1026</v>
      </c>
      <c r="G16" s="28">
        <v>857</v>
      </c>
      <c r="H16" s="28">
        <v>994</v>
      </c>
      <c r="I16" s="28">
        <v>850</v>
      </c>
      <c r="J16" s="28">
        <v>1136</v>
      </c>
      <c r="K16" s="28">
        <v>796</v>
      </c>
      <c r="L16" s="28">
        <v>1016</v>
      </c>
      <c r="M16" s="28">
        <v>1031</v>
      </c>
      <c r="N16" s="28">
        <v>938</v>
      </c>
    </row>
    <row r="17" spans="2:16" ht="14.25" x14ac:dyDescent="0.45">
      <c r="B17" s="17" t="s">
        <v>43</v>
      </c>
      <c r="C17" s="28">
        <f>C16</f>
        <v>1033</v>
      </c>
      <c r="D17" s="40">
        <f t="shared" ref="D17:N17" si="11">C17+D16</f>
        <v>2169</v>
      </c>
      <c r="E17" s="40">
        <f t="shared" si="11"/>
        <v>3225</v>
      </c>
      <c r="F17" s="40">
        <f t="shared" si="11"/>
        <v>4251</v>
      </c>
      <c r="G17" s="40">
        <f t="shared" si="11"/>
        <v>5108</v>
      </c>
      <c r="H17" s="40">
        <f t="shared" si="11"/>
        <v>6102</v>
      </c>
      <c r="I17" s="40">
        <f t="shared" si="11"/>
        <v>6952</v>
      </c>
      <c r="J17" s="40">
        <f t="shared" si="11"/>
        <v>8088</v>
      </c>
      <c r="K17" s="40">
        <f t="shared" si="11"/>
        <v>8884</v>
      </c>
      <c r="L17" s="40">
        <f t="shared" si="11"/>
        <v>9900</v>
      </c>
      <c r="M17" s="40">
        <f t="shared" si="11"/>
        <v>10931</v>
      </c>
      <c r="N17" s="28">
        <f t="shared" si="11"/>
        <v>11869</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39">
        <v>1124</v>
      </c>
      <c r="D21" s="28">
        <v>1121</v>
      </c>
      <c r="E21" s="28">
        <v>1049</v>
      </c>
      <c r="F21" s="28">
        <v>1199</v>
      </c>
      <c r="G21" s="28">
        <v>1114</v>
      </c>
      <c r="H21" s="28">
        <v>1045</v>
      </c>
      <c r="I21" s="28">
        <v>1036</v>
      </c>
      <c r="J21" s="28">
        <v>1194</v>
      </c>
      <c r="K21" s="28">
        <v>1173</v>
      </c>
      <c r="L21" s="28">
        <v>1021</v>
      </c>
      <c r="M21" s="28">
        <v>1205</v>
      </c>
      <c r="N21" s="28">
        <v>1096</v>
      </c>
    </row>
    <row r="22" spans="2:16" ht="14.25" x14ac:dyDescent="0.45">
      <c r="B22" s="17" t="s">
        <v>43</v>
      </c>
      <c r="C22" s="28">
        <f>C21</f>
        <v>1124</v>
      </c>
      <c r="D22" s="28">
        <f t="shared" ref="D22" si="12">C22+D21</f>
        <v>2245</v>
      </c>
      <c r="E22" s="28">
        <f t="shared" ref="E22" si="13">D22+E21</f>
        <v>3294</v>
      </c>
      <c r="F22" s="28">
        <f t="shared" ref="F22" si="14">E22+F21</f>
        <v>4493</v>
      </c>
      <c r="G22" s="28">
        <f t="shared" ref="G22:N22" si="15">F22+G21</f>
        <v>5607</v>
      </c>
      <c r="H22" s="28">
        <f t="shared" si="15"/>
        <v>6652</v>
      </c>
      <c r="I22" s="28">
        <f t="shared" si="15"/>
        <v>7688</v>
      </c>
      <c r="J22" s="28">
        <f t="shared" si="15"/>
        <v>8882</v>
      </c>
      <c r="K22" s="28">
        <f t="shared" si="15"/>
        <v>10055</v>
      </c>
      <c r="L22" s="28">
        <f t="shared" si="15"/>
        <v>11076</v>
      </c>
      <c r="M22" s="28">
        <f t="shared" si="15"/>
        <v>12281</v>
      </c>
      <c r="N22" s="28">
        <f t="shared" si="15"/>
        <v>13377</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37</v>
      </c>
      <c r="H25" s="37" t="s">
        <v>38</v>
      </c>
      <c r="I25" s="37" t="s">
        <v>39</v>
      </c>
      <c r="J25" s="37" t="s">
        <v>40</v>
      </c>
      <c r="K25" s="37" t="s">
        <v>41</v>
      </c>
      <c r="L25" s="37" t="s">
        <v>30</v>
      </c>
      <c r="M25" s="37" t="s">
        <v>31</v>
      </c>
      <c r="N25" s="37" t="s">
        <v>32</v>
      </c>
    </row>
    <row r="26" spans="2:16" ht="14.25" x14ac:dyDescent="0.45">
      <c r="B26" s="17" t="s">
        <v>42</v>
      </c>
      <c r="C26" s="28">
        <v>810</v>
      </c>
      <c r="D26" s="28">
        <v>920</v>
      </c>
      <c r="E26" s="28">
        <v>1096</v>
      </c>
      <c r="F26" s="28">
        <v>956</v>
      </c>
      <c r="G26" s="28">
        <v>977</v>
      </c>
      <c r="H26" s="28">
        <v>1008</v>
      </c>
      <c r="I26" s="28">
        <v>989</v>
      </c>
      <c r="J26" s="28">
        <v>1129</v>
      </c>
      <c r="K26" s="28">
        <v>1087</v>
      </c>
      <c r="L26" s="28">
        <v>974</v>
      </c>
      <c r="M26" s="28">
        <v>1216</v>
      </c>
      <c r="N26" s="28">
        <v>1160</v>
      </c>
    </row>
    <row r="27" spans="2:16" ht="14.25" x14ac:dyDescent="0.45">
      <c r="B27" s="17" t="s">
        <v>43</v>
      </c>
      <c r="C27" s="28">
        <f>C26</f>
        <v>810</v>
      </c>
      <c r="D27" s="28">
        <f t="shared" ref="D27:N27" si="16">C27+D26</f>
        <v>1730</v>
      </c>
      <c r="E27" s="28">
        <f t="shared" si="16"/>
        <v>2826</v>
      </c>
      <c r="F27" s="28">
        <f t="shared" si="16"/>
        <v>3782</v>
      </c>
      <c r="G27" s="28">
        <f t="shared" si="16"/>
        <v>4759</v>
      </c>
      <c r="H27" s="28">
        <f t="shared" si="16"/>
        <v>5767</v>
      </c>
      <c r="I27" s="28">
        <f t="shared" si="16"/>
        <v>6756</v>
      </c>
      <c r="J27" s="28">
        <f t="shared" si="16"/>
        <v>7885</v>
      </c>
      <c r="K27" s="28">
        <f t="shared" si="16"/>
        <v>8972</v>
      </c>
      <c r="L27" s="28">
        <f t="shared" si="16"/>
        <v>9946</v>
      </c>
      <c r="M27" s="28">
        <f t="shared" si="16"/>
        <v>11162</v>
      </c>
      <c r="N27" s="28">
        <f t="shared" si="16"/>
        <v>12322</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28">
        <v>116</v>
      </c>
      <c r="D31" s="28">
        <v>240</v>
      </c>
      <c r="E31" s="28">
        <v>359</v>
      </c>
      <c r="F31" s="28">
        <v>387</v>
      </c>
      <c r="G31" s="28">
        <v>305</v>
      </c>
      <c r="H31" s="28">
        <v>535</v>
      </c>
      <c r="I31" s="28">
        <v>551</v>
      </c>
      <c r="J31" s="28">
        <v>587</v>
      </c>
      <c r="K31" s="28">
        <v>630</v>
      </c>
      <c r="L31" s="28">
        <v>651</v>
      </c>
      <c r="M31" s="28">
        <v>714</v>
      </c>
      <c r="N31" s="28">
        <v>866</v>
      </c>
    </row>
    <row r="32" spans="2:16" ht="14.25" x14ac:dyDescent="0.45">
      <c r="B32" s="17" t="s">
        <v>43</v>
      </c>
      <c r="C32" s="28">
        <f>C31</f>
        <v>116</v>
      </c>
      <c r="D32" s="28">
        <f t="shared" ref="D32:N32" si="17">C32+D31</f>
        <v>356</v>
      </c>
      <c r="E32" s="28">
        <f t="shared" si="17"/>
        <v>715</v>
      </c>
      <c r="F32" s="28">
        <f t="shared" si="17"/>
        <v>1102</v>
      </c>
      <c r="G32" s="28">
        <f t="shared" si="17"/>
        <v>1407</v>
      </c>
      <c r="H32" s="28">
        <f t="shared" si="17"/>
        <v>1942</v>
      </c>
      <c r="I32" s="28">
        <f t="shared" si="17"/>
        <v>2493</v>
      </c>
      <c r="J32" s="28">
        <f t="shared" si="17"/>
        <v>3080</v>
      </c>
      <c r="K32" s="28">
        <f t="shared" si="17"/>
        <v>3710</v>
      </c>
      <c r="L32" s="28">
        <f t="shared" si="17"/>
        <v>4361</v>
      </c>
      <c r="M32" s="28">
        <f t="shared" si="17"/>
        <v>5075</v>
      </c>
      <c r="N32" s="28">
        <f t="shared" si="17"/>
        <v>5941</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850</v>
      </c>
      <c r="D58" s="29">
        <f t="shared" ref="D58:H58" si="18">J11</f>
        <v>1013</v>
      </c>
      <c r="E58" s="29">
        <f t="shared" si="18"/>
        <v>947</v>
      </c>
      <c r="F58" s="29">
        <f t="shared" si="18"/>
        <v>978</v>
      </c>
      <c r="G58" s="29">
        <f t="shared" si="18"/>
        <v>961</v>
      </c>
      <c r="H58" s="29">
        <f t="shared" si="18"/>
        <v>990</v>
      </c>
      <c r="I58" s="29">
        <f>C6</f>
        <v>1014</v>
      </c>
      <c r="J58" s="29">
        <f t="shared" ref="J58:N58" si="19">D6</f>
        <v>960</v>
      </c>
      <c r="K58" s="29">
        <f t="shared" si="19"/>
        <v>1084</v>
      </c>
      <c r="L58" s="29">
        <f t="shared" si="19"/>
        <v>1012</v>
      </c>
      <c r="M58" s="29">
        <f t="shared" si="19"/>
        <v>801</v>
      </c>
      <c r="N58" s="29">
        <f t="shared" si="19"/>
        <v>922</v>
      </c>
    </row>
    <row r="59" spans="2:16" ht="30" customHeight="1" x14ac:dyDescent="0.45">
      <c r="B59" s="19" t="s">
        <v>45</v>
      </c>
      <c r="C59" s="28">
        <f>SUM($J$16:$N$16,$C$11:$I$11)</f>
        <v>11544</v>
      </c>
      <c r="D59" s="28">
        <f>SUM($K$16:$N$16,$C$11:$J$11)</f>
        <v>11421</v>
      </c>
      <c r="E59" s="28">
        <f>SUM($L$16:$N$16,$C$11:$K$11)</f>
        <v>11572</v>
      </c>
      <c r="F59" s="28">
        <f>SUM($M$16:$N$16,$C$11:$L$11)</f>
        <v>11534</v>
      </c>
      <c r="G59" s="28">
        <f>SUM($N$16,$C$11:$M$11)</f>
        <v>11464</v>
      </c>
      <c r="H59" s="28">
        <f>SUM($C$11:$N$11)</f>
        <v>11516</v>
      </c>
      <c r="I59" s="28">
        <f>SUM($D$11:$N$11,C6)</f>
        <v>11560</v>
      </c>
      <c r="J59" s="28">
        <f>SUM($E$11:$N$11,C6:D6)</f>
        <v>11583</v>
      </c>
      <c r="K59" s="28">
        <f>SUM($F$11:$N$11,C6:E6)</f>
        <v>11620</v>
      </c>
      <c r="L59" s="28">
        <f>SUM($G$11:$N$11,C6:F6)</f>
        <v>11594</v>
      </c>
      <c r="M59" s="28">
        <f>SUM($H$11:$N$11,C6:G6)</f>
        <v>11553</v>
      </c>
      <c r="N59" s="28">
        <f>SUM($I$11:$N$11,C6:H6)</f>
        <v>11532</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2" ht="14.25" x14ac:dyDescent="0.45"/>
    <row r="82" spans="1:2" ht="14.25" x14ac:dyDescent="0.45"/>
    <row r="83" spans="1:2" ht="14.25" x14ac:dyDescent="0.45"/>
    <row r="84" spans="1:2" ht="14.25" x14ac:dyDescent="0.45"/>
    <row r="85" spans="1:2" ht="14.25" x14ac:dyDescent="0.45"/>
    <row r="86" spans="1:2" ht="14.25" x14ac:dyDescent="0.45">
      <c r="A86" s="16"/>
    </row>
    <row r="87" spans="1:2" ht="14.25" x14ac:dyDescent="0.45">
      <c r="B87" s="20"/>
    </row>
    <row r="88" spans="1:2" ht="14.25" x14ac:dyDescent="0.45"/>
    <row r="89" spans="1:2" ht="15" hidden="1" customHeight="1" x14ac:dyDescent="0.45"/>
    <row r="90" spans="1:2" ht="15" hidden="1" customHeight="1" x14ac:dyDescent="0.45"/>
    <row r="91" spans="1:2" ht="15" hidden="1" customHeight="1" x14ac:dyDescent="0.45"/>
    <row r="92" spans="1:2" ht="15" hidden="1" customHeight="1" x14ac:dyDescent="0.45"/>
    <row r="93" spans="1:2" ht="15" hidden="1" customHeight="1" x14ac:dyDescent="0.45"/>
    <row r="94" spans="1:2" ht="15" hidden="1" customHeight="1" x14ac:dyDescent="0.45"/>
    <row r="95" spans="1:2" ht="15" hidden="1" customHeight="1" x14ac:dyDescent="0.45"/>
    <row r="96" spans="1:2"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customHeight="1" x14ac:dyDescent="0.4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4"/>
  <sheetViews>
    <sheetView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66</v>
      </c>
    </row>
    <row r="3" spans="2:16" ht="14.25" x14ac:dyDescent="0.45">
      <c r="B3" s="14"/>
    </row>
    <row r="4" spans="2:16" ht="14.25" x14ac:dyDescent="0.45">
      <c r="B4" s="16" t="s">
        <v>88</v>
      </c>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38">
        <v>90</v>
      </c>
      <c r="D6" s="28">
        <v>65</v>
      </c>
      <c r="E6" s="28">
        <v>78</v>
      </c>
      <c r="F6" s="28">
        <v>73</v>
      </c>
      <c r="G6" s="28">
        <v>73</v>
      </c>
      <c r="H6" s="28">
        <v>93</v>
      </c>
      <c r="I6" s="28"/>
      <c r="J6" s="28"/>
      <c r="K6" s="28"/>
      <c r="L6" s="28"/>
      <c r="M6" s="28"/>
      <c r="N6" s="28"/>
    </row>
    <row r="7" spans="2:16" ht="14.25" x14ac:dyDescent="0.45">
      <c r="B7" s="17" t="s">
        <v>43</v>
      </c>
      <c r="C7" s="28">
        <f>C6</f>
        <v>90</v>
      </c>
      <c r="D7" s="28">
        <f>IF(D6="","",D6+C7)</f>
        <v>155</v>
      </c>
      <c r="E7" s="28">
        <f>IF(E6="","",E6+D7)</f>
        <v>233</v>
      </c>
      <c r="F7" s="28">
        <f t="shared" ref="F7" si="0">IF(F6="","",F6+E7)</f>
        <v>306</v>
      </c>
      <c r="G7" s="28">
        <f t="shared" ref="G7" si="1">IF(G6="","",G6+F7)</f>
        <v>379</v>
      </c>
      <c r="H7" s="28">
        <f t="shared" ref="H7" si="2">IF(H6="","",H6+G7)</f>
        <v>472</v>
      </c>
      <c r="I7" s="28" t="str">
        <f t="shared" ref="I7" si="3">IF(I6="","",I6+H7)</f>
        <v/>
      </c>
      <c r="J7" s="28" t="str">
        <f t="shared" ref="J7" si="4">IF(J6="","",J6+I7)</f>
        <v/>
      </c>
      <c r="K7" s="28" t="str">
        <f t="shared" ref="K7" si="5">IF(K6="","",K6+J7)</f>
        <v/>
      </c>
      <c r="L7" s="28" t="str">
        <f t="shared" ref="L7" si="6">IF(L6="","",L6+K7)</f>
        <v/>
      </c>
      <c r="M7" s="28" t="str">
        <f t="shared" ref="M7" si="7">IF(M6="","",M6+L7)</f>
        <v/>
      </c>
      <c r="N7" s="28" t="str">
        <f t="shared" ref="N7" si="8">IF(N6="","",N6+M7)</f>
        <v/>
      </c>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38">
        <v>79</v>
      </c>
      <c r="D11" s="28">
        <v>95</v>
      </c>
      <c r="E11" s="28">
        <v>81</v>
      </c>
      <c r="F11" s="28">
        <v>81</v>
      </c>
      <c r="G11" s="28">
        <v>70</v>
      </c>
      <c r="H11" s="28">
        <v>86</v>
      </c>
      <c r="I11" s="28">
        <v>79</v>
      </c>
      <c r="J11" s="28">
        <v>80</v>
      </c>
      <c r="K11" s="28">
        <v>77</v>
      </c>
      <c r="L11" s="28">
        <v>64</v>
      </c>
      <c r="M11" s="28">
        <v>104</v>
      </c>
      <c r="N11" s="28">
        <v>76</v>
      </c>
    </row>
    <row r="12" spans="2:16" ht="14.25" x14ac:dyDescent="0.45">
      <c r="B12" s="17" t="s">
        <v>43</v>
      </c>
      <c r="C12" s="28">
        <f>C11</f>
        <v>79</v>
      </c>
      <c r="D12" s="28">
        <f>IF(D11="","",D11+C12)</f>
        <v>174</v>
      </c>
      <c r="E12" s="28">
        <f>IF(E11="","",E11+D12)</f>
        <v>255</v>
      </c>
      <c r="F12" s="28">
        <f t="shared" ref="F12:N12" si="9">IF(F11="","",F11+E12)</f>
        <v>336</v>
      </c>
      <c r="G12" s="28">
        <f t="shared" si="9"/>
        <v>406</v>
      </c>
      <c r="H12" s="28">
        <f t="shared" si="9"/>
        <v>492</v>
      </c>
      <c r="I12" s="28">
        <f t="shared" si="9"/>
        <v>571</v>
      </c>
      <c r="J12" s="28">
        <f t="shared" si="9"/>
        <v>651</v>
      </c>
      <c r="K12" s="28">
        <f t="shared" si="9"/>
        <v>728</v>
      </c>
      <c r="L12" s="28">
        <f t="shared" si="9"/>
        <v>792</v>
      </c>
      <c r="M12" s="28">
        <f t="shared" si="9"/>
        <v>896</v>
      </c>
      <c r="N12" s="28">
        <f t="shared" si="9"/>
        <v>972</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54</v>
      </c>
      <c r="D16" s="28">
        <v>64</v>
      </c>
      <c r="E16" s="28">
        <v>57</v>
      </c>
      <c r="F16" s="28">
        <v>72</v>
      </c>
      <c r="G16" s="28">
        <v>61</v>
      </c>
      <c r="H16" s="28">
        <v>57</v>
      </c>
      <c r="I16" s="28">
        <v>63</v>
      </c>
      <c r="J16" s="28">
        <v>69</v>
      </c>
      <c r="K16" s="28">
        <v>54</v>
      </c>
      <c r="L16" s="28">
        <v>63</v>
      </c>
      <c r="M16" s="28">
        <v>90</v>
      </c>
      <c r="N16" s="28">
        <v>47</v>
      </c>
    </row>
    <row r="17" spans="2:16" ht="14.25" x14ac:dyDescent="0.45">
      <c r="B17" s="17" t="s">
        <v>43</v>
      </c>
      <c r="C17" s="28">
        <f>C16</f>
        <v>54</v>
      </c>
      <c r="D17" s="40">
        <f t="shared" ref="D17:N17" si="10">C17+D16</f>
        <v>118</v>
      </c>
      <c r="E17" s="40">
        <f t="shared" si="10"/>
        <v>175</v>
      </c>
      <c r="F17" s="40">
        <f t="shared" si="10"/>
        <v>247</v>
      </c>
      <c r="G17" s="40">
        <f t="shared" si="10"/>
        <v>308</v>
      </c>
      <c r="H17" s="40">
        <f t="shared" si="10"/>
        <v>365</v>
      </c>
      <c r="I17" s="40">
        <f t="shared" si="10"/>
        <v>428</v>
      </c>
      <c r="J17" s="40">
        <f t="shared" si="10"/>
        <v>497</v>
      </c>
      <c r="K17" s="40">
        <f t="shared" si="10"/>
        <v>551</v>
      </c>
      <c r="L17" s="40">
        <f t="shared" si="10"/>
        <v>614</v>
      </c>
      <c r="M17" s="40">
        <f t="shared" si="10"/>
        <v>704</v>
      </c>
      <c r="N17" s="28">
        <f t="shared" si="10"/>
        <v>751</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39">
        <v>30</v>
      </c>
      <c r="D21" s="28">
        <v>22</v>
      </c>
      <c r="E21" s="28">
        <v>27</v>
      </c>
      <c r="F21" s="28">
        <v>34</v>
      </c>
      <c r="G21" s="28">
        <v>48</v>
      </c>
      <c r="H21" s="28">
        <v>34</v>
      </c>
      <c r="I21" s="28">
        <v>37</v>
      </c>
      <c r="J21" s="28">
        <v>35</v>
      </c>
      <c r="K21" s="28">
        <v>39</v>
      </c>
      <c r="L21" s="28">
        <v>36</v>
      </c>
      <c r="M21" s="28">
        <v>57</v>
      </c>
      <c r="N21" s="28">
        <v>54</v>
      </c>
    </row>
    <row r="22" spans="2:16" ht="14.25" x14ac:dyDescent="0.45">
      <c r="B22" s="17" t="s">
        <v>43</v>
      </c>
      <c r="C22" s="28">
        <f>C21</f>
        <v>30</v>
      </c>
      <c r="D22" s="28">
        <f t="shared" ref="D22:N22" si="11">C22+D21</f>
        <v>52</v>
      </c>
      <c r="E22" s="28">
        <f t="shared" si="11"/>
        <v>79</v>
      </c>
      <c r="F22" s="28">
        <f t="shared" si="11"/>
        <v>113</v>
      </c>
      <c r="G22" s="28">
        <f t="shared" si="11"/>
        <v>161</v>
      </c>
      <c r="H22" s="28">
        <f t="shared" si="11"/>
        <v>195</v>
      </c>
      <c r="I22" s="28">
        <f t="shared" si="11"/>
        <v>232</v>
      </c>
      <c r="J22" s="28">
        <f t="shared" si="11"/>
        <v>267</v>
      </c>
      <c r="K22" s="28">
        <f t="shared" si="11"/>
        <v>306</v>
      </c>
      <c r="L22" s="28">
        <f t="shared" si="11"/>
        <v>342</v>
      </c>
      <c r="M22" s="28">
        <f t="shared" si="11"/>
        <v>399</v>
      </c>
      <c r="N22" s="28">
        <f t="shared" si="11"/>
        <v>453</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81</v>
      </c>
      <c r="H25" s="37" t="s">
        <v>82</v>
      </c>
      <c r="I25" s="37" t="s">
        <v>39</v>
      </c>
      <c r="J25" s="37" t="s">
        <v>40</v>
      </c>
      <c r="K25" s="37" t="s">
        <v>41</v>
      </c>
      <c r="L25" s="37" t="s">
        <v>30</v>
      </c>
      <c r="M25" s="37" t="s">
        <v>31</v>
      </c>
      <c r="N25" s="37" t="s">
        <v>32</v>
      </c>
    </row>
    <row r="26" spans="2:16" ht="14.25" x14ac:dyDescent="0.45">
      <c r="B26" s="17" t="s">
        <v>42</v>
      </c>
      <c r="C26" s="28">
        <v>9</v>
      </c>
      <c r="D26" s="28">
        <v>9</v>
      </c>
      <c r="E26" s="28">
        <v>15</v>
      </c>
      <c r="F26" s="28">
        <v>22</v>
      </c>
      <c r="G26" s="28">
        <v>10</v>
      </c>
      <c r="H26" s="28">
        <v>22</v>
      </c>
      <c r="I26" s="28">
        <v>20</v>
      </c>
      <c r="J26" s="28">
        <v>25</v>
      </c>
      <c r="K26" s="28">
        <v>22</v>
      </c>
      <c r="L26" s="28">
        <v>25</v>
      </c>
      <c r="M26" s="28">
        <v>43</v>
      </c>
      <c r="N26" s="28">
        <v>37</v>
      </c>
    </row>
    <row r="27" spans="2:16" ht="14.25" x14ac:dyDescent="0.45">
      <c r="B27" s="17" t="s">
        <v>43</v>
      </c>
      <c r="C27" s="28">
        <f>C26</f>
        <v>9</v>
      </c>
      <c r="D27" s="28">
        <f t="shared" ref="D27:N27" si="12">C27+D26</f>
        <v>18</v>
      </c>
      <c r="E27" s="28">
        <f t="shared" si="12"/>
        <v>33</v>
      </c>
      <c r="F27" s="28">
        <f t="shared" si="12"/>
        <v>55</v>
      </c>
      <c r="G27" s="28">
        <f t="shared" si="12"/>
        <v>65</v>
      </c>
      <c r="H27" s="28">
        <f t="shared" si="12"/>
        <v>87</v>
      </c>
      <c r="I27" s="28">
        <f t="shared" si="12"/>
        <v>107</v>
      </c>
      <c r="J27" s="28">
        <f t="shared" si="12"/>
        <v>132</v>
      </c>
      <c r="K27" s="28">
        <f t="shared" si="12"/>
        <v>154</v>
      </c>
      <c r="L27" s="28">
        <f t="shared" si="12"/>
        <v>179</v>
      </c>
      <c r="M27" s="28">
        <f t="shared" si="12"/>
        <v>222</v>
      </c>
      <c r="N27" s="28">
        <f t="shared" si="12"/>
        <v>259</v>
      </c>
      <c r="O27" s="18"/>
      <c r="P27" s="15"/>
    </row>
    <row r="28" spans="2:16" ht="14.25" x14ac:dyDescent="0.45">
      <c r="B28" s="13" t="s">
        <v>83</v>
      </c>
    </row>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28">
        <v>0</v>
      </c>
      <c r="D31" s="28">
        <v>0</v>
      </c>
      <c r="E31" s="28">
        <v>0</v>
      </c>
      <c r="F31" s="28">
        <v>0</v>
      </c>
      <c r="G31" s="28">
        <v>0</v>
      </c>
      <c r="H31" s="28">
        <v>0</v>
      </c>
      <c r="I31" s="28">
        <v>2</v>
      </c>
      <c r="J31" s="28">
        <v>1</v>
      </c>
      <c r="K31" s="28">
        <v>8</v>
      </c>
      <c r="L31" s="28">
        <v>5</v>
      </c>
      <c r="M31" s="28">
        <v>5</v>
      </c>
      <c r="N31" s="28">
        <v>10</v>
      </c>
    </row>
    <row r="32" spans="2:16" ht="14.25" x14ac:dyDescent="0.45">
      <c r="B32" s="17" t="s">
        <v>43</v>
      </c>
      <c r="C32" s="28">
        <f>C31</f>
        <v>0</v>
      </c>
      <c r="D32" s="28">
        <f t="shared" ref="D32:N32" si="13">C32+D31</f>
        <v>0</v>
      </c>
      <c r="E32" s="28">
        <f t="shared" si="13"/>
        <v>0</v>
      </c>
      <c r="F32" s="28">
        <f t="shared" si="13"/>
        <v>0</v>
      </c>
      <c r="G32" s="28">
        <f t="shared" si="13"/>
        <v>0</v>
      </c>
      <c r="H32" s="28">
        <f t="shared" si="13"/>
        <v>0</v>
      </c>
      <c r="I32" s="28">
        <f t="shared" si="13"/>
        <v>2</v>
      </c>
      <c r="J32" s="28">
        <f t="shared" si="13"/>
        <v>3</v>
      </c>
      <c r="K32" s="28">
        <f t="shared" si="13"/>
        <v>11</v>
      </c>
      <c r="L32" s="28">
        <f t="shared" si="13"/>
        <v>16</v>
      </c>
      <c r="M32" s="28">
        <f t="shared" si="13"/>
        <v>21</v>
      </c>
      <c r="N32" s="28">
        <f t="shared" si="13"/>
        <v>31</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79</v>
      </c>
      <c r="D58" s="29">
        <f t="shared" ref="D58:H58" si="14">J11</f>
        <v>80</v>
      </c>
      <c r="E58" s="29">
        <f t="shared" si="14"/>
        <v>77</v>
      </c>
      <c r="F58" s="29">
        <f t="shared" si="14"/>
        <v>64</v>
      </c>
      <c r="G58" s="29">
        <f t="shared" si="14"/>
        <v>104</v>
      </c>
      <c r="H58" s="29">
        <f t="shared" si="14"/>
        <v>76</v>
      </c>
      <c r="I58" s="29">
        <f>C6</f>
        <v>90</v>
      </c>
      <c r="J58" s="29">
        <f t="shared" ref="J58:N58" si="15">D6</f>
        <v>65</v>
      </c>
      <c r="K58" s="29">
        <f t="shared" si="15"/>
        <v>78</v>
      </c>
      <c r="L58" s="29">
        <f t="shared" si="15"/>
        <v>73</v>
      </c>
      <c r="M58" s="29">
        <f t="shared" si="15"/>
        <v>73</v>
      </c>
      <c r="N58" s="29">
        <f t="shared" si="15"/>
        <v>93</v>
      </c>
    </row>
    <row r="59" spans="2:16" ht="30" customHeight="1" x14ac:dyDescent="0.45">
      <c r="B59" s="19" t="s">
        <v>45</v>
      </c>
      <c r="C59" s="28">
        <f>SUM($J$16:$N$16,$C$11:$I$11)</f>
        <v>894</v>
      </c>
      <c r="D59" s="28">
        <f>SUM($K$16:$N$16,$C$11:$J$11)</f>
        <v>905</v>
      </c>
      <c r="E59" s="28">
        <f>SUM($L$16:$N$16,$C$11:$K$11)</f>
        <v>928</v>
      </c>
      <c r="F59" s="28">
        <f>SUM($M$16:$N$16,$C$11:$L$11)</f>
        <v>929</v>
      </c>
      <c r="G59" s="28">
        <f>SUM($N$16,$C$11:$M$11)</f>
        <v>943</v>
      </c>
      <c r="H59" s="28">
        <f>SUM($C$11:$N$11)</f>
        <v>972</v>
      </c>
      <c r="I59" s="28">
        <f>SUM($D$11:$N$11,C6)</f>
        <v>983</v>
      </c>
      <c r="J59" s="28">
        <f>SUM($E$11:$N$11,C6:D6)</f>
        <v>953</v>
      </c>
      <c r="K59" s="28">
        <f>SUM($F$11:$N$11,C6:E6)</f>
        <v>950</v>
      </c>
      <c r="L59" s="28">
        <f>SUM($G$11:$N$11,C6:F6)</f>
        <v>942</v>
      </c>
      <c r="M59" s="28">
        <f>SUM($H$11:$N$11,C6:G6)</f>
        <v>945</v>
      </c>
      <c r="N59" s="28">
        <f>SUM($I$11:$N$11,C6:H6)</f>
        <v>952</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5" ht="14.25" x14ac:dyDescent="0.45"/>
    <row r="82" spans="1:15" ht="14.25" x14ac:dyDescent="0.45"/>
    <row r="83" spans="1:15" ht="14.25" x14ac:dyDescent="0.45"/>
    <row r="84" spans="1:15" ht="14.25" x14ac:dyDescent="0.45"/>
    <row r="85" spans="1:15" ht="14.25" x14ac:dyDescent="0.45"/>
    <row r="86" spans="1:15" ht="14.25" x14ac:dyDescent="0.45">
      <c r="A86" s="16" t="s">
        <v>46</v>
      </c>
    </row>
    <row r="87" spans="1:15" ht="45" customHeight="1" x14ac:dyDescent="0.45">
      <c r="A87" s="23">
        <v>1</v>
      </c>
      <c r="B87" s="57" t="s">
        <v>67</v>
      </c>
      <c r="C87" s="57"/>
      <c r="D87" s="57"/>
      <c r="E87" s="57"/>
      <c r="F87" s="57"/>
      <c r="G87" s="57"/>
      <c r="H87" s="57"/>
      <c r="I87" s="57"/>
      <c r="J87" s="57"/>
      <c r="K87" s="57"/>
      <c r="L87" s="57"/>
      <c r="M87" s="57"/>
      <c r="N87" s="57"/>
      <c r="O87" s="57"/>
    </row>
    <row r="88" spans="1:15" ht="14.25" x14ac:dyDescent="0.45">
      <c r="B88" s="20"/>
    </row>
    <row r="89" spans="1:15" ht="14.25" hidden="1" x14ac:dyDescent="0.45"/>
    <row r="90" spans="1:15" ht="15" hidden="1" customHeight="1" x14ac:dyDescent="0.45"/>
    <row r="91" spans="1:15" ht="15" hidden="1" customHeight="1" x14ac:dyDescent="0.45"/>
    <row r="92" spans="1:15" ht="15" hidden="1" customHeight="1" x14ac:dyDescent="0.45"/>
    <row r="93" spans="1:15" ht="15" hidden="1" customHeight="1" x14ac:dyDescent="0.45"/>
    <row r="94" spans="1:15" ht="15" hidden="1" customHeight="1" x14ac:dyDescent="0.45"/>
    <row r="95" spans="1:15" ht="15" hidden="1" customHeight="1" x14ac:dyDescent="0.45"/>
    <row r="96" spans="1:15"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mergeCells count="1">
    <mergeCell ref="B87:O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04"/>
  <sheetViews>
    <sheetView workbookViewId="0"/>
  </sheetViews>
  <sheetFormatPr defaultColWidth="0" defaultRowHeight="15" customHeight="1" zeroHeight="1" x14ac:dyDescent="0.45"/>
  <cols>
    <col min="1" max="1" width="2.86328125" style="13" customWidth="1"/>
    <col min="2" max="2" width="9"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68</v>
      </c>
    </row>
    <row r="3" spans="2:16" ht="14.25" x14ac:dyDescent="0.45">
      <c r="B3" s="14"/>
    </row>
    <row r="4" spans="2:16" ht="14.25" x14ac:dyDescent="0.45">
      <c r="B4" s="16" t="s">
        <v>88</v>
      </c>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42</v>
      </c>
      <c r="C6" s="38">
        <v>623</v>
      </c>
      <c r="D6" s="28">
        <v>626</v>
      </c>
      <c r="E6" s="28">
        <v>661</v>
      </c>
      <c r="F6" s="28">
        <v>685</v>
      </c>
      <c r="G6" s="28">
        <v>538</v>
      </c>
      <c r="H6" s="28">
        <v>705</v>
      </c>
      <c r="I6" s="28"/>
      <c r="J6" s="28"/>
      <c r="K6" s="28"/>
      <c r="L6" s="28"/>
      <c r="M6" s="28"/>
      <c r="N6" s="28"/>
    </row>
    <row r="7" spans="2:16" ht="14.25" x14ac:dyDescent="0.45">
      <c r="B7" s="17" t="s">
        <v>43</v>
      </c>
      <c r="C7" s="28">
        <f>C6</f>
        <v>623</v>
      </c>
      <c r="D7" s="28">
        <f>IF(D6="","",D6+C7)</f>
        <v>1249</v>
      </c>
      <c r="E7" s="28">
        <f t="shared" ref="E7" si="0">IF(E6="","",E6+D7)</f>
        <v>1910</v>
      </c>
      <c r="F7" s="28">
        <f t="shared" ref="F7" si="1">IF(F6="","",F6+E7)</f>
        <v>2595</v>
      </c>
      <c r="G7" s="28">
        <f t="shared" ref="G7" si="2">IF(G6="","",G6+F7)</f>
        <v>3133</v>
      </c>
      <c r="H7" s="28">
        <f t="shared" ref="H7" si="3">IF(H6="","",H6+G7)</f>
        <v>3838</v>
      </c>
      <c r="I7" s="28" t="str">
        <f t="shared" ref="I7" si="4">IF(I6="","",I6+H7)</f>
        <v/>
      </c>
      <c r="J7" s="28" t="str">
        <f t="shared" ref="J7" si="5">IF(J6="","",J6+I7)</f>
        <v/>
      </c>
      <c r="K7" s="28" t="str">
        <f t="shared" ref="K7" si="6">IF(K6="","",K6+J7)</f>
        <v/>
      </c>
      <c r="L7" s="28" t="str">
        <f t="shared" ref="L7" si="7">IF(L6="","",L6+K7)</f>
        <v/>
      </c>
      <c r="M7" s="28" t="str">
        <f t="shared" ref="M7" si="8">IF(M6="","",M6+L7)</f>
        <v/>
      </c>
      <c r="N7" s="28" t="str">
        <f t="shared" ref="N7" si="9">IF(N6="","",N6+M7)</f>
        <v/>
      </c>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42</v>
      </c>
      <c r="C11" s="38">
        <v>662</v>
      </c>
      <c r="D11" s="28">
        <v>591</v>
      </c>
      <c r="E11" s="28">
        <v>692</v>
      </c>
      <c r="F11" s="28">
        <v>675</v>
      </c>
      <c r="G11" s="28">
        <v>475</v>
      </c>
      <c r="H11" s="28">
        <v>641</v>
      </c>
      <c r="I11" s="28">
        <v>549</v>
      </c>
      <c r="J11" s="28">
        <v>633</v>
      </c>
      <c r="K11" s="28">
        <v>621</v>
      </c>
      <c r="L11" s="28">
        <v>656</v>
      </c>
      <c r="M11" s="28">
        <v>692</v>
      </c>
      <c r="N11" s="28">
        <v>663</v>
      </c>
    </row>
    <row r="12" spans="2:16" ht="14.25" x14ac:dyDescent="0.45">
      <c r="B12" s="17" t="s">
        <v>43</v>
      </c>
      <c r="C12" s="28">
        <f>C11</f>
        <v>662</v>
      </c>
      <c r="D12" s="28">
        <f>IF(D11="","",D11+C12)</f>
        <v>1253</v>
      </c>
      <c r="E12" s="28">
        <f t="shared" ref="E12:N12" si="10">IF(E11="","",E11+D12)</f>
        <v>1945</v>
      </c>
      <c r="F12" s="28">
        <f t="shared" si="10"/>
        <v>2620</v>
      </c>
      <c r="G12" s="28">
        <f t="shared" si="10"/>
        <v>3095</v>
      </c>
      <c r="H12" s="28">
        <f t="shared" si="10"/>
        <v>3736</v>
      </c>
      <c r="I12" s="28">
        <f t="shared" si="10"/>
        <v>4285</v>
      </c>
      <c r="J12" s="28">
        <f t="shared" si="10"/>
        <v>4918</v>
      </c>
      <c r="K12" s="28">
        <f t="shared" si="10"/>
        <v>5539</v>
      </c>
      <c r="L12" s="28">
        <f t="shared" si="10"/>
        <v>6195</v>
      </c>
      <c r="M12" s="28">
        <f t="shared" si="10"/>
        <v>6887</v>
      </c>
      <c r="N12" s="28">
        <f t="shared" si="10"/>
        <v>7550</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42</v>
      </c>
      <c r="C16" s="38">
        <v>633</v>
      </c>
      <c r="D16" s="28">
        <v>641</v>
      </c>
      <c r="E16" s="28">
        <v>652</v>
      </c>
      <c r="F16" s="28">
        <v>675</v>
      </c>
      <c r="G16" s="29">
        <v>577</v>
      </c>
      <c r="H16" s="28">
        <v>666</v>
      </c>
      <c r="I16" s="40">
        <v>659</v>
      </c>
      <c r="J16" s="41">
        <v>764</v>
      </c>
      <c r="K16" s="28">
        <v>617</v>
      </c>
      <c r="L16" s="28">
        <v>627</v>
      </c>
      <c r="M16" s="28">
        <v>629</v>
      </c>
      <c r="N16" s="29">
        <v>618</v>
      </c>
    </row>
    <row r="17" spans="2:16" ht="14.25" x14ac:dyDescent="0.45">
      <c r="B17" s="17" t="s">
        <v>43</v>
      </c>
      <c r="C17" s="28">
        <f>C16</f>
        <v>633</v>
      </c>
      <c r="D17" s="40">
        <f t="shared" ref="D17" si="11">C17+D16</f>
        <v>1274</v>
      </c>
      <c r="E17" s="40">
        <f t="shared" ref="E17:N17" si="12">D17+E16</f>
        <v>1926</v>
      </c>
      <c r="F17" s="40">
        <f t="shared" si="12"/>
        <v>2601</v>
      </c>
      <c r="G17" s="40">
        <f t="shared" si="12"/>
        <v>3178</v>
      </c>
      <c r="H17" s="40">
        <f t="shared" si="12"/>
        <v>3844</v>
      </c>
      <c r="I17" s="40">
        <f t="shared" si="12"/>
        <v>4503</v>
      </c>
      <c r="J17" s="40">
        <f t="shared" si="12"/>
        <v>5267</v>
      </c>
      <c r="K17" s="40">
        <f t="shared" si="12"/>
        <v>5884</v>
      </c>
      <c r="L17" s="40">
        <f t="shared" si="12"/>
        <v>6511</v>
      </c>
      <c r="M17" s="40">
        <f t="shared" si="12"/>
        <v>7140</v>
      </c>
      <c r="N17" s="28">
        <f t="shared" si="12"/>
        <v>7758</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42</v>
      </c>
      <c r="C21" s="42">
        <v>720</v>
      </c>
      <c r="D21" s="40">
        <v>718</v>
      </c>
      <c r="E21" s="40">
        <v>714</v>
      </c>
      <c r="F21" s="40">
        <v>782</v>
      </c>
      <c r="G21" s="40">
        <v>715</v>
      </c>
      <c r="H21" s="40">
        <v>634</v>
      </c>
      <c r="I21" s="40">
        <v>698</v>
      </c>
      <c r="J21" s="40">
        <v>775</v>
      </c>
      <c r="K21" s="40">
        <v>779</v>
      </c>
      <c r="L21" s="40">
        <v>707</v>
      </c>
      <c r="M21" s="40">
        <v>701</v>
      </c>
      <c r="N21" s="40">
        <v>693</v>
      </c>
    </row>
    <row r="22" spans="2:16" ht="14.25" x14ac:dyDescent="0.45">
      <c r="B22" s="17" t="s">
        <v>43</v>
      </c>
      <c r="C22" s="40">
        <f>C21</f>
        <v>720</v>
      </c>
      <c r="D22" s="40">
        <f t="shared" ref="D22" si="13">C22+D21</f>
        <v>1438</v>
      </c>
      <c r="E22" s="40">
        <f t="shared" ref="E22" si="14">D22+E21</f>
        <v>2152</v>
      </c>
      <c r="F22" s="40">
        <f t="shared" ref="F22" si="15">E22+F21</f>
        <v>2934</v>
      </c>
      <c r="G22" s="40">
        <f t="shared" ref="G22:N22" si="16">F22+G21</f>
        <v>3649</v>
      </c>
      <c r="H22" s="40">
        <f t="shared" si="16"/>
        <v>4283</v>
      </c>
      <c r="I22" s="40">
        <f t="shared" si="16"/>
        <v>4981</v>
      </c>
      <c r="J22" s="40">
        <f t="shared" si="16"/>
        <v>5756</v>
      </c>
      <c r="K22" s="40">
        <f t="shared" si="16"/>
        <v>6535</v>
      </c>
      <c r="L22" s="40">
        <f t="shared" si="16"/>
        <v>7242</v>
      </c>
      <c r="M22" s="40">
        <f t="shared" si="16"/>
        <v>7943</v>
      </c>
      <c r="N22" s="40">
        <f t="shared" si="16"/>
        <v>8636</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37" t="s">
        <v>33</v>
      </c>
      <c r="D25" s="37" t="s">
        <v>34</v>
      </c>
      <c r="E25" s="37" t="s">
        <v>35</v>
      </c>
      <c r="F25" s="37" t="s">
        <v>36</v>
      </c>
      <c r="G25" s="37" t="s">
        <v>37</v>
      </c>
      <c r="H25" s="37" t="s">
        <v>38</v>
      </c>
      <c r="I25" s="37" t="s">
        <v>39</v>
      </c>
      <c r="J25" s="37" t="s">
        <v>40</v>
      </c>
      <c r="K25" s="37" t="s">
        <v>41</v>
      </c>
      <c r="L25" s="37" t="s">
        <v>30</v>
      </c>
      <c r="M25" s="37" t="s">
        <v>31</v>
      </c>
      <c r="N25" s="37" t="s">
        <v>32</v>
      </c>
    </row>
    <row r="26" spans="2:16" ht="14.25" x14ac:dyDescent="0.45">
      <c r="B26" s="17" t="s">
        <v>42</v>
      </c>
      <c r="C26" s="28">
        <v>407</v>
      </c>
      <c r="D26" s="28">
        <v>481</v>
      </c>
      <c r="E26" s="28">
        <v>548</v>
      </c>
      <c r="F26" s="28">
        <v>566</v>
      </c>
      <c r="G26" s="28">
        <v>565</v>
      </c>
      <c r="H26" s="28">
        <v>606</v>
      </c>
      <c r="I26" s="28">
        <v>670</v>
      </c>
      <c r="J26" s="28">
        <v>792</v>
      </c>
      <c r="K26" s="28">
        <v>704</v>
      </c>
      <c r="L26" s="28">
        <v>614</v>
      </c>
      <c r="M26" s="28">
        <v>781</v>
      </c>
      <c r="N26" s="28">
        <v>770</v>
      </c>
    </row>
    <row r="27" spans="2:16" ht="14.25" x14ac:dyDescent="0.45">
      <c r="B27" s="17" t="s">
        <v>43</v>
      </c>
      <c r="C27" s="28">
        <f>C26</f>
        <v>407</v>
      </c>
      <c r="D27" s="28">
        <f t="shared" ref="D27:N27" si="17">C27+D26</f>
        <v>888</v>
      </c>
      <c r="E27" s="28">
        <f t="shared" si="17"/>
        <v>1436</v>
      </c>
      <c r="F27" s="28">
        <f t="shared" si="17"/>
        <v>2002</v>
      </c>
      <c r="G27" s="28">
        <f t="shared" si="17"/>
        <v>2567</v>
      </c>
      <c r="H27" s="28">
        <f t="shared" si="17"/>
        <v>3173</v>
      </c>
      <c r="I27" s="28">
        <f t="shared" si="17"/>
        <v>3843</v>
      </c>
      <c r="J27" s="28">
        <f t="shared" si="17"/>
        <v>4635</v>
      </c>
      <c r="K27" s="28">
        <f t="shared" si="17"/>
        <v>5339</v>
      </c>
      <c r="L27" s="28">
        <f t="shared" si="17"/>
        <v>5953</v>
      </c>
      <c r="M27" s="28">
        <f t="shared" si="17"/>
        <v>6734</v>
      </c>
      <c r="N27" s="28">
        <f t="shared" si="17"/>
        <v>7504</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37" t="s">
        <v>33</v>
      </c>
      <c r="D30" s="37" t="s">
        <v>34</v>
      </c>
      <c r="E30" s="37" t="s">
        <v>35</v>
      </c>
      <c r="F30" s="37" t="s">
        <v>36</v>
      </c>
      <c r="G30" s="37" t="s">
        <v>37</v>
      </c>
      <c r="H30" s="37" t="s">
        <v>38</v>
      </c>
      <c r="I30" s="37" t="s">
        <v>39</v>
      </c>
      <c r="J30" s="37" t="s">
        <v>40</v>
      </c>
      <c r="K30" s="37" t="s">
        <v>41</v>
      </c>
      <c r="L30" s="37" t="s">
        <v>30</v>
      </c>
      <c r="M30" s="37" t="s">
        <v>31</v>
      </c>
      <c r="N30" s="37" t="s">
        <v>32</v>
      </c>
    </row>
    <row r="31" spans="2:16" ht="14.25" x14ac:dyDescent="0.45">
      <c r="B31" s="17" t="s">
        <v>42</v>
      </c>
      <c r="C31" s="40">
        <v>1</v>
      </c>
      <c r="D31" s="40">
        <v>2</v>
      </c>
      <c r="E31" s="40">
        <v>16</v>
      </c>
      <c r="F31" s="40">
        <v>29</v>
      </c>
      <c r="G31" s="40">
        <v>47</v>
      </c>
      <c r="H31" s="40">
        <v>110</v>
      </c>
      <c r="I31" s="40">
        <v>145</v>
      </c>
      <c r="J31" s="40">
        <v>178</v>
      </c>
      <c r="K31" s="40">
        <v>213</v>
      </c>
      <c r="L31" s="40">
        <v>291</v>
      </c>
      <c r="M31" s="40">
        <v>380</v>
      </c>
      <c r="N31" s="40">
        <v>440</v>
      </c>
    </row>
    <row r="32" spans="2:16" ht="14.25" x14ac:dyDescent="0.45">
      <c r="B32" s="17" t="s">
        <v>43</v>
      </c>
      <c r="C32" s="40">
        <f>C31</f>
        <v>1</v>
      </c>
      <c r="D32" s="40">
        <f t="shared" ref="D32:N32" si="18">C32+D31</f>
        <v>3</v>
      </c>
      <c r="E32" s="40">
        <f t="shared" si="18"/>
        <v>19</v>
      </c>
      <c r="F32" s="40">
        <f t="shared" si="18"/>
        <v>48</v>
      </c>
      <c r="G32" s="40">
        <f t="shared" si="18"/>
        <v>95</v>
      </c>
      <c r="H32" s="40">
        <f t="shared" si="18"/>
        <v>205</v>
      </c>
      <c r="I32" s="40">
        <f t="shared" si="18"/>
        <v>350</v>
      </c>
      <c r="J32" s="40">
        <f t="shared" si="18"/>
        <v>528</v>
      </c>
      <c r="K32" s="40">
        <f t="shared" si="18"/>
        <v>741</v>
      </c>
      <c r="L32" s="40">
        <f t="shared" si="18"/>
        <v>1032</v>
      </c>
      <c r="M32" s="40">
        <f t="shared" si="18"/>
        <v>1412</v>
      </c>
      <c r="N32" s="40">
        <f t="shared" si="18"/>
        <v>1852</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6" t="s">
        <v>44</v>
      </c>
      <c r="C56" s="36"/>
      <c r="D56" s="36"/>
      <c r="E56" s="36"/>
      <c r="F56" s="36"/>
      <c r="G56" s="36"/>
      <c r="H56" s="36"/>
      <c r="I56" s="36"/>
      <c r="J56" s="36"/>
      <c r="K56" s="36"/>
      <c r="L56" s="36"/>
      <c r="M56" s="36"/>
      <c r="N56" s="36"/>
    </row>
    <row r="57" spans="2:16" ht="14.25" x14ac:dyDescent="0.45">
      <c r="B57" s="17" t="s">
        <v>29</v>
      </c>
      <c r="C57" s="37" t="s">
        <v>39</v>
      </c>
      <c r="D57" s="37" t="s">
        <v>40</v>
      </c>
      <c r="E57" s="37" t="s">
        <v>41</v>
      </c>
      <c r="F57" s="37" t="s">
        <v>30</v>
      </c>
      <c r="G57" s="37" t="s">
        <v>31</v>
      </c>
      <c r="H57" s="37" t="s">
        <v>32</v>
      </c>
      <c r="I57" s="37" t="s">
        <v>33</v>
      </c>
      <c r="J57" s="37" t="s">
        <v>89</v>
      </c>
      <c r="K57" s="37" t="s">
        <v>35</v>
      </c>
      <c r="L57" s="37" t="s">
        <v>36</v>
      </c>
      <c r="M57" s="37" t="s">
        <v>37</v>
      </c>
      <c r="N57" s="37" t="s">
        <v>38</v>
      </c>
    </row>
    <row r="58" spans="2:16" ht="14.25" x14ac:dyDescent="0.45">
      <c r="B58" s="17" t="s">
        <v>42</v>
      </c>
      <c r="C58" s="29">
        <f>I11</f>
        <v>549</v>
      </c>
      <c r="D58" s="29">
        <f t="shared" ref="D58:H58" si="19">J11</f>
        <v>633</v>
      </c>
      <c r="E58" s="29">
        <f t="shared" si="19"/>
        <v>621</v>
      </c>
      <c r="F58" s="29">
        <f t="shared" si="19"/>
        <v>656</v>
      </c>
      <c r="G58" s="29">
        <f t="shared" si="19"/>
        <v>692</v>
      </c>
      <c r="H58" s="29">
        <f t="shared" si="19"/>
        <v>663</v>
      </c>
      <c r="I58" s="29">
        <f>C6</f>
        <v>623</v>
      </c>
      <c r="J58" s="29">
        <f t="shared" ref="J58:N58" si="20">D6</f>
        <v>626</v>
      </c>
      <c r="K58" s="29">
        <f t="shared" si="20"/>
        <v>661</v>
      </c>
      <c r="L58" s="29">
        <f t="shared" si="20"/>
        <v>685</v>
      </c>
      <c r="M58" s="29">
        <f t="shared" si="20"/>
        <v>538</v>
      </c>
      <c r="N58" s="29">
        <f t="shared" si="20"/>
        <v>705</v>
      </c>
    </row>
    <row r="59" spans="2:16" ht="30" customHeight="1" x14ac:dyDescent="0.45">
      <c r="B59" s="19" t="s">
        <v>45</v>
      </c>
      <c r="C59" s="28">
        <f>SUM($C$11:$I$11,$J$16:$N$16)</f>
        <v>7540</v>
      </c>
      <c r="D59" s="28">
        <f>SUM($C$11:$J$11,$K$16:$N$16)</f>
        <v>7409</v>
      </c>
      <c r="E59" s="28">
        <f>SUM($C$11:$K$11,$L$16:$N$16)</f>
        <v>7413</v>
      </c>
      <c r="F59" s="28">
        <f>SUM($C$11:$L$11,$M$16:$N$16)</f>
        <v>7442</v>
      </c>
      <c r="G59" s="28">
        <f>SUM($C$11:$M$11,$N$16)</f>
        <v>7505</v>
      </c>
      <c r="H59" s="28">
        <f>SUM($C$11:$N$11)</f>
        <v>7550</v>
      </c>
      <c r="I59" s="28">
        <f>SUM($D$11:$N$11,C6)</f>
        <v>7511</v>
      </c>
      <c r="J59" s="28">
        <f>SUM($E$11:$N$11,C6:D6)</f>
        <v>7546</v>
      </c>
      <c r="K59" s="28">
        <f>SUM($F$11:$N$11,C6:E6)</f>
        <v>7515</v>
      </c>
      <c r="L59" s="28">
        <f>SUM($G$11:$N$11,C6:F6)</f>
        <v>7525</v>
      </c>
      <c r="M59" s="28">
        <f>SUM($H$11:$N$11,C6:G6)</f>
        <v>7588</v>
      </c>
      <c r="N59" s="28">
        <f>SUM($I$11:$N$11,C6:H6)</f>
        <v>7652</v>
      </c>
      <c r="O59" s="18"/>
      <c r="P59" s="15"/>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4" ht="14.25" x14ac:dyDescent="0.45"/>
    <row r="82" spans="1:14" ht="14.25" x14ac:dyDescent="0.45"/>
    <row r="83" spans="1:14" ht="14.25" x14ac:dyDescent="0.45"/>
    <row r="84" spans="1:14" ht="14.25" x14ac:dyDescent="0.45"/>
    <row r="85" spans="1:14" ht="14.25" x14ac:dyDescent="0.45"/>
    <row r="86" spans="1:14" s="25" customFormat="1" ht="14.25" x14ac:dyDescent="0.45">
      <c r="A86" s="24"/>
      <c r="C86" s="43"/>
      <c r="D86" s="43"/>
      <c r="E86" s="43"/>
      <c r="F86" s="43"/>
      <c r="G86" s="43"/>
      <c r="H86" s="43"/>
      <c r="I86" s="43"/>
      <c r="J86" s="43"/>
      <c r="K86" s="43"/>
      <c r="L86" s="43"/>
      <c r="M86" s="43"/>
      <c r="N86" s="43"/>
    </row>
    <row r="87" spans="1:14" s="25" customFormat="1" ht="30" customHeight="1" x14ac:dyDescent="0.45">
      <c r="B87" s="26"/>
      <c r="C87" s="43"/>
      <c r="D87" s="43"/>
      <c r="E87" s="43"/>
      <c r="F87" s="43"/>
      <c r="G87" s="43"/>
      <c r="H87" s="43"/>
      <c r="I87" s="43"/>
      <c r="J87" s="43"/>
      <c r="K87" s="43"/>
      <c r="L87" s="43"/>
      <c r="M87" s="43"/>
      <c r="N87" s="43"/>
    </row>
    <row r="88" spans="1:14" s="25" customFormat="1" ht="14.25" x14ac:dyDescent="0.45">
      <c r="B88" s="26"/>
      <c r="C88" s="43"/>
      <c r="D88" s="43"/>
      <c r="E88" s="43"/>
      <c r="F88" s="43"/>
      <c r="G88" s="43"/>
      <c r="H88" s="43"/>
      <c r="I88" s="43"/>
      <c r="J88" s="43"/>
      <c r="K88" s="43"/>
      <c r="L88" s="43"/>
      <c r="M88" s="43"/>
      <c r="N88" s="43"/>
    </row>
    <row r="89" spans="1:14" ht="14.25" x14ac:dyDescent="0.45"/>
    <row r="90" spans="1:14" ht="15" hidden="1" customHeight="1" x14ac:dyDescent="0.45"/>
    <row r="91" spans="1:14" ht="15" hidden="1" customHeight="1" x14ac:dyDescent="0.45"/>
    <row r="92" spans="1:14" ht="15" hidden="1" customHeight="1" x14ac:dyDescent="0.45"/>
    <row r="93" spans="1:14" ht="15" hidden="1" customHeight="1" x14ac:dyDescent="0.45"/>
    <row r="94" spans="1:14" ht="15" hidden="1" customHeight="1" x14ac:dyDescent="0.45"/>
    <row r="95" spans="1:14" ht="15" hidden="1" customHeight="1" x14ac:dyDescent="0.45"/>
    <row r="96" spans="1:14"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12"/>
  <sheetViews>
    <sheetView workbookViewId="0"/>
  </sheetViews>
  <sheetFormatPr defaultColWidth="0" defaultRowHeight="15" customHeight="1" zeroHeight="1" x14ac:dyDescent="0.45"/>
  <cols>
    <col min="1" max="1" width="2.86328125" style="13" customWidth="1"/>
    <col min="2" max="2" width="17.59765625" style="13" customWidth="1"/>
    <col min="3" max="14" width="9" style="34" customWidth="1"/>
    <col min="15" max="15" width="2.86328125" style="13" customWidth="1"/>
    <col min="16" max="16" width="0" style="13" hidden="1" customWidth="1"/>
    <col min="17" max="16384" width="9.1328125" style="13" hidden="1"/>
  </cols>
  <sheetData>
    <row r="1" spans="2:16" ht="14.25" x14ac:dyDescent="0.45"/>
    <row r="2" spans="2:16" ht="14.25" x14ac:dyDescent="0.45">
      <c r="B2" s="14" t="s">
        <v>69</v>
      </c>
    </row>
    <row r="3" spans="2:16" ht="14.25" x14ac:dyDescent="0.45">
      <c r="B3" s="14"/>
    </row>
    <row r="4" spans="2:16" ht="14.25" x14ac:dyDescent="0.45">
      <c r="B4" s="16" t="s">
        <v>88</v>
      </c>
    </row>
    <row r="5" spans="2:16" ht="14.25" x14ac:dyDescent="0.45">
      <c r="B5" s="17" t="s">
        <v>29</v>
      </c>
      <c r="C5" s="37" t="s">
        <v>33</v>
      </c>
      <c r="D5" s="37" t="s">
        <v>34</v>
      </c>
      <c r="E5" s="37" t="s">
        <v>35</v>
      </c>
      <c r="F5" s="37" t="s">
        <v>36</v>
      </c>
      <c r="G5" s="37" t="s">
        <v>37</v>
      </c>
      <c r="H5" s="37" t="s">
        <v>38</v>
      </c>
      <c r="I5" s="37" t="s">
        <v>39</v>
      </c>
      <c r="J5" s="37" t="s">
        <v>40</v>
      </c>
      <c r="K5" s="37" t="s">
        <v>41</v>
      </c>
      <c r="L5" s="37" t="s">
        <v>30</v>
      </c>
      <c r="M5" s="37" t="s">
        <v>31</v>
      </c>
      <c r="N5" s="37" t="s">
        <v>32</v>
      </c>
    </row>
    <row r="6" spans="2:16" ht="14.25" x14ac:dyDescent="0.45">
      <c r="B6" s="17" t="s">
        <v>74</v>
      </c>
      <c r="C6" s="42">
        <v>623</v>
      </c>
      <c r="D6" s="40">
        <v>626</v>
      </c>
      <c r="E6" s="40">
        <v>661</v>
      </c>
      <c r="F6" s="40">
        <v>685</v>
      </c>
      <c r="G6" s="40">
        <v>538</v>
      </c>
      <c r="H6" s="40">
        <v>705</v>
      </c>
      <c r="I6" s="40"/>
      <c r="J6" s="40"/>
      <c r="K6" s="40"/>
      <c r="L6" s="40"/>
      <c r="M6" s="40"/>
      <c r="N6" s="40"/>
    </row>
    <row r="7" spans="2:16" ht="14.25" x14ac:dyDescent="0.45">
      <c r="B7" s="17" t="s">
        <v>75</v>
      </c>
      <c r="C7" s="40">
        <v>4207</v>
      </c>
      <c r="D7" s="40">
        <v>4291</v>
      </c>
      <c r="E7" s="40">
        <v>4338</v>
      </c>
      <c r="F7" s="40">
        <v>4093</v>
      </c>
      <c r="G7" s="40">
        <v>4209</v>
      </c>
      <c r="H7" s="40">
        <v>4196</v>
      </c>
      <c r="I7" s="40"/>
      <c r="J7" s="40"/>
      <c r="K7" s="40"/>
      <c r="L7" s="40"/>
      <c r="M7" s="40"/>
      <c r="N7" s="40"/>
    </row>
    <row r="8" spans="2:16" ht="14.25" x14ac:dyDescent="0.45">
      <c r="B8" s="15"/>
      <c r="C8" s="35"/>
      <c r="D8" s="35"/>
      <c r="E8" s="35"/>
      <c r="F8" s="35"/>
      <c r="G8" s="35"/>
      <c r="H8" s="35"/>
      <c r="I8" s="35"/>
      <c r="J8" s="35"/>
      <c r="K8" s="35"/>
      <c r="L8" s="35"/>
      <c r="M8" s="35"/>
      <c r="N8" s="35"/>
    </row>
    <row r="9" spans="2:16" ht="14.25" x14ac:dyDescent="0.45">
      <c r="B9" s="16" t="s">
        <v>86</v>
      </c>
      <c r="C9" s="36"/>
      <c r="D9" s="36"/>
      <c r="E9" s="36"/>
      <c r="F9" s="36"/>
      <c r="G9" s="36"/>
      <c r="H9" s="36"/>
      <c r="I9" s="36"/>
      <c r="J9" s="36"/>
      <c r="K9" s="36"/>
      <c r="L9" s="36"/>
      <c r="M9" s="36"/>
      <c r="N9" s="36"/>
    </row>
    <row r="10" spans="2:16" ht="14.25" x14ac:dyDescent="0.45">
      <c r="B10" s="17" t="s">
        <v>29</v>
      </c>
      <c r="C10" s="37" t="s">
        <v>33</v>
      </c>
      <c r="D10" s="37" t="s">
        <v>34</v>
      </c>
      <c r="E10" s="37" t="s">
        <v>35</v>
      </c>
      <c r="F10" s="37" t="s">
        <v>36</v>
      </c>
      <c r="G10" s="37" t="s">
        <v>37</v>
      </c>
      <c r="H10" s="37" t="s">
        <v>38</v>
      </c>
      <c r="I10" s="37" t="s">
        <v>39</v>
      </c>
      <c r="J10" s="37" t="s">
        <v>40</v>
      </c>
      <c r="K10" s="37" t="s">
        <v>41</v>
      </c>
      <c r="L10" s="37" t="s">
        <v>30</v>
      </c>
      <c r="M10" s="37" t="s">
        <v>31</v>
      </c>
      <c r="N10" s="37" t="s">
        <v>32</v>
      </c>
    </row>
    <row r="11" spans="2:16" ht="14.25" x14ac:dyDescent="0.45">
      <c r="B11" s="17" t="s">
        <v>74</v>
      </c>
      <c r="C11" s="42">
        <v>662</v>
      </c>
      <c r="D11" s="40">
        <v>591</v>
      </c>
      <c r="E11" s="40">
        <v>692</v>
      </c>
      <c r="F11" s="40">
        <v>675</v>
      </c>
      <c r="G11" s="40">
        <v>475</v>
      </c>
      <c r="H11" s="40">
        <v>641</v>
      </c>
      <c r="I11" s="40">
        <v>549</v>
      </c>
      <c r="J11" s="40">
        <v>633</v>
      </c>
      <c r="K11" s="40">
        <v>621</v>
      </c>
      <c r="L11" s="40">
        <v>656</v>
      </c>
      <c r="M11" s="40">
        <v>692</v>
      </c>
      <c r="N11" s="40">
        <v>663</v>
      </c>
    </row>
    <row r="12" spans="2:16" ht="14.25" x14ac:dyDescent="0.45">
      <c r="B12" s="17" t="s">
        <v>75</v>
      </c>
      <c r="C12" s="40">
        <v>4001</v>
      </c>
      <c r="D12" s="40">
        <v>4159</v>
      </c>
      <c r="E12" s="40">
        <v>4118</v>
      </c>
      <c r="F12" s="40">
        <v>4378</v>
      </c>
      <c r="G12" s="40">
        <v>4323</v>
      </c>
      <c r="H12" s="40">
        <v>4332</v>
      </c>
      <c r="I12" s="40">
        <v>4213</v>
      </c>
      <c r="J12" s="40">
        <v>4152</v>
      </c>
      <c r="K12" s="40">
        <v>4176</v>
      </c>
      <c r="L12" s="40">
        <v>4075</v>
      </c>
      <c r="M12" s="40">
        <v>4360</v>
      </c>
      <c r="N12" s="40">
        <v>4320</v>
      </c>
      <c r="O12" s="18"/>
      <c r="P12" s="15"/>
    </row>
    <row r="13" spans="2:16" ht="14.25" x14ac:dyDescent="0.45"/>
    <row r="14" spans="2:16" ht="14.25" x14ac:dyDescent="0.45">
      <c r="B14" s="16" t="s">
        <v>85</v>
      </c>
      <c r="C14" s="36"/>
      <c r="D14" s="36"/>
      <c r="E14" s="36"/>
      <c r="F14" s="36"/>
      <c r="G14" s="36"/>
      <c r="H14" s="36"/>
      <c r="I14" s="36"/>
      <c r="J14" s="36"/>
      <c r="K14" s="36"/>
      <c r="L14" s="36"/>
      <c r="M14" s="36"/>
      <c r="N14" s="36"/>
    </row>
    <row r="15" spans="2:16" ht="14.25" x14ac:dyDescent="0.45">
      <c r="B15" s="17" t="s">
        <v>29</v>
      </c>
      <c r="C15" s="37" t="s">
        <v>33</v>
      </c>
      <c r="D15" s="37" t="s">
        <v>34</v>
      </c>
      <c r="E15" s="37" t="s">
        <v>35</v>
      </c>
      <c r="F15" s="37" t="s">
        <v>36</v>
      </c>
      <c r="G15" s="37" t="s">
        <v>37</v>
      </c>
      <c r="H15" s="37" t="s">
        <v>38</v>
      </c>
      <c r="I15" s="37" t="s">
        <v>39</v>
      </c>
      <c r="J15" s="37" t="s">
        <v>40</v>
      </c>
      <c r="K15" s="37" t="s">
        <v>41</v>
      </c>
      <c r="L15" s="37" t="s">
        <v>30</v>
      </c>
      <c r="M15" s="37" t="s">
        <v>31</v>
      </c>
      <c r="N15" s="37" t="s">
        <v>32</v>
      </c>
    </row>
    <row r="16" spans="2:16" ht="14.25" x14ac:dyDescent="0.45">
      <c r="B16" s="17" t="s">
        <v>74</v>
      </c>
      <c r="C16" s="42">
        <v>633</v>
      </c>
      <c r="D16" s="40">
        <v>641</v>
      </c>
      <c r="E16" s="40">
        <v>652</v>
      </c>
      <c r="F16" s="40">
        <v>675</v>
      </c>
      <c r="G16" s="40">
        <v>577</v>
      </c>
      <c r="H16" s="40">
        <v>666</v>
      </c>
      <c r="I16" s="40">
        <v>659</v>
      </c>
      <c r="J16" s="40">
        <v>764</v>
      </c>
      <c r="K16" s="40">
        <v>617</v>
      </c>
      <c r="L16" s="40">
        <v>627</v>
      </c>
      <c r="M16" s="40">
        <v>629</v>
      </c>
      <c r="N16" s="40">
        <v>618</v>
      </c>
    </row>
    <row r="17" spans="2:16" ht="14.25" x14ac:dyDescent="0.45">
      <c r="B17" s="17" t="s">
        <v>75</v>
      </c>
      <c r="C17" s="40">
        <v>4313</v>
      </c>
      <c r="D17" s="40">
        <v>4288</v>
      </c>
      <c r="E17" s="40">
        <v>3818</v>
      </c>
      <c r="F17" s="40">
        <v>4088</v>
      </c>
      <c r="G17" s="40">
        <v>3884</v>
      </c>
      <c r="H17" s="40">
        <v>4097</v>
      </c>
      <c r="I17" s="40">
        <v>4070</v>
      </c>
      <c r="J17" s="40">
        <v>4023</v>
      </c>
      <c r="K17" s="40">
        <v>4084</v>
      </c>
      <c r="L17" s="40">
        <v>4108</v>
      </c>
      <c r="M17" s="40">
        <v>4222</v>
      </c>
      <c r="N17" s="40">
        <v>4173</v>
      </c>
      <c r="O17" s="18"/>
      <c r="P17" s="15"/>
    </row>
    <row r="18" spans="2:16" ht="14.25" x14ac:dyDescent="0.45"/>
    <row r="19" spans="2:16" ht="14.25" x14ac:dyDescent="0.45">
      <c r="B19" s="16" t="s">
        <v>84</v>
      </c>
      <c r="C19" s="36"/>
      <c r="D19" s="36"/>
      <c r="E19" s="36"/>
      <c r="F19" s="36"/>
      <c r="G19" s="36"/>
      <c r="H19" s="36"/>
      <c r="I19" s="36"/>
      <c r="J19" s="36"/>
      <c r="K19" s="36"/>
      <c r="L19" s="36"/>
      <c r="M19" s="36"/>
      <c r="N19" s="36"/>
    </row>
    <row r="20" spans="2:16" ht="14.25" x14ac:dyDescent="0.45">
      <c r="B20" s="17" t="s">
        <v>29</v>
      </c>
      <c r="C20" s="37" t="s">
        <v>33</v>
      </c>
      <c r="D20" s="37" t="s">
        <v>34</v>
      </c>
      <c r="E20" s="37" t="s">
        <v>35</v>
      </c>
      <c r="F20" s="37" t="s">
        <v>36</v>
      </c>
      <c r="G20" s="37" t="s">
        <v>37</v>
      </c>
      <c r="H20" s="37" t="s">
        <v>38</v>
      </c>
      <c r="I20" s="37" t="s">
        <v>39</v>
      </c>
      <c r="J20" s="37" t="s">
        <v>40</v>
      </c>
      <c r="K20" s="37" t="s">
        <v>41</v>
      </c>
      <c r="L20" s="37" t="s">
        <v>30</v>
      </c>
      <c r="M20" s="37" t="s">
        <v>31</v>
      </c>
      <c r="N20" s="37" t="s">
        <v>32</v>
      </c>
    </row>
    <row r="21" spans="2:16" ht="14.25" x14ac:dyDescent="0.45">
      <c r="B21" s="17" t="s">
        <v>74</v>
      </c>
      <c r="C21" s="42">
        <v>720</v>
      </c>
      <c r="D21" s="40">
        <v>718</v>
      </c>
      <c r="E21" s="40">
        <v>714</v>
      </c>
      <c r="F21" s="40">
        <v>782</v>
      </c>
      <c r="G21" s="40">
        <v>715</v>
      </c>
      <c r="H21" s="40">
        <v>634</v>
      </c>
      <c r="I21" s="40">
        <v>698</v>
      </c>
      <c r="J21" s="40">
        <v>775</v>
      </c>
      <c r="K21" s="40">
        <v>779</v>
      </c>
      <c r="L21" s="40">
        <v>707</v>
      </c>
      <c r="M21" s="40">
        <v>701</v>
      </c>
      <c r="N21" s="40">
        <v>693</v>
      </c>
    </row>
    <row r="22" spans="2:16" ht="14.25" x14ac:dyDescent="0.45">
      <c r="B22" s="17" t="s">
        <v>75</v>
      </c>
      <c r="C22" s="40">
        <v>3600</v>
      </c>
      <c r="D22" s="40">
        <v>3671</v>
      </c>
      <c r="E22" s="40">
        <v>3798</v>
      </c>
      <c r="F22" s="40">
        <v>3850</v>
      </c>
      <c r="G22" s="40">
        <v>3736</v>
      </c>
      <c r="H22" s="40">
        <v>3786</v>
      </c>
      <c r="I22" s="40">
        <v>3956</v>
      </c>
      <c r="J22" s="40">
        <v>3939</v>
      </c>
      <c r="K22" s="40">
        <v>3995</v>
      </c>
      <c r="L22" s="40">
        <v>3829</v>
      </c>
      <c r="M22" s="40">
        <v>4029</v>
      </c>
      <c r="N22" s="40">
        <v>3975</v>
      </c>
      <c r="O22" s="18"/>
      <c r="P22" s="15"/>
    </row>
    <row r="23" spans="2:16" ht="14.25" x14ac:dyDescent="0.45"/>
    <row r="24" spans="2:16" ht="14.25" x14ac:dyDescent="0.45">
      <c r="B24" s="16" t="s">
        <v>79</v>
      </c>
      <c r="C24" s="36"/>
      <c r="D24" s="36"/>
      <c r="E24" s="36"/>
      <c r="F24" s="36"/>
      <c r="G24" s="36"/>
      <c r="H24" s="36"/>
      <c r="I24" s="36"/>
      <c r="J24" s="36"/>
      <c r="K24" s="36"/>
      <c r="L24" s="36"/>
      <c r="M24" s="36"/>
      <c r="N24" s="36"/>
    </row>
    <row r="25" spans="2:16" ht="14.25" x14ac:dyDescent="0.45">
      <c r="B25" s="17" t="s">
        <v>29</v>
      </c>
      <c r="C25" s="44" t="s">
        <v>33</v>
      </c>
      <c r="D25" s="44" t="s">
        <v>34</v>
      </c>
      <c r="E25" s="44" t="s">
        <v>35</v>
      </c>
      <c r="F25" s="44" t="s">
        <v>36</v>
      </c>
      <c r="G25" s="44" t="s">
        <v>37</v>
      </c>
      <c r="H25" s="44" t="s">
        <v>38</v>
      </c>
      <c r="I25" s="44" t="s">
        <v>39</v>
      </c>
      <c r="J25" s="44" t="s">
        <v>40</v>
      </c>
      <c r="K25" s="44" t="s">
        <v>41</v>
      </c>
      <c r="L25" s="44" t="s">
        <v>30</v>
      </c>
      <c r="M25" s="44" t="s">
        <v>31</v>
      </c>
      <c r="N25" s="44" t="s">
        <v>32</v>
      </c>
    </row>
    <row r="26" spans="2:16" ht="14.25" x14ac:dyDescent="0.45">
      <c r="B26" s="17" t="s">
        <v>74</v>
      </c>
      <c r="C26" s="40">
        <v>407</v>
      </c>
      <c r="D26" s="40">
        <v>481</v>
      </c>
      <c r="E26" s="40">
        <v>548</v>
      </c>
      <c r="F26" s="40">
        <v>566</v>
      </c>
      <c r="G26" s="40">
        <v>565</v>
      </c>
      <c r="H26" s="40">
        <v>606</v>
      </c>
      <c r="I26" s="40">
        <v>670</v>
      </c>
      <c r="J26" s="40">
        <v>792</v>
      </c>
      <c r="K26" s="40">
        <v>704</v>
      </c>
      <c r="L26" s="40">
        <v>614</v>
      </c>
      <c r="M26" s="40">
        <v>781</v>
      </c>
      <c r="N26" s="40">
        <v>770</v>
      </c>
    </row>
    <row r="27" spans="2:16" ht="14.25" x14ac:dyDescent="0.45">
      <c r="B27" s="17" t="s">
        <v>75</v>
      </c>
      <c r="C27" s="40">
        <v>3106</v>
      </c>
      <c r="D27" s="40">
        <v>3221</v>
      </c>
      <c r="E27" s="40">
        <v>3327</v>
      </c>
      <c r="F27" s="40">
        <v>3242</v>
      </c>
      <c r="G27" s="40">
        <v>3325</v>
      </c>
      <c r="H27" s="40">
        <v>3382</v>
      </c>
      <c r="I27" s="40">
        <v>3301</v>
      </c>
      <c r="J27" s="40">
        <v>3425</v>
      </c>
      <c r="K27" s="40">
        <v>3454</v>
      </c>
      <c r="L27" s="40">
        <v>3458</v>
      </c>
      <c r="M27" s="45">
        <v>3545</v>
      </c>
      <c r="N27" s="40">
        <v>3534</v>
      </c>
      <c r="O27" s="18"/>
      <c r="P27" s="15"/>
    </row>
    <row r="28" spans="2:16" ht="14.25" x14ac:dyDescent="0.45"/>
    <row r="29" spans="2:16" ht="14.25" x14ac:dyDescent="0.45">
      <c r="B29" s="16" t="s">
        <v>28</v>
      </c>
      <c r="C29" s="36"/>
      <c r="D29" s="36"/>
      <c r="E29" s="36"/>
      <c r="F29" s="36"/>
      <c r="G29" s="36"/>
      <c r="H29" s="36"/>
      <c r="I29" s="36"/>
      <c r="J29" s="36"/>
      <c r="K29" s="36"/>
      <c r="L29" s="36"/>
      <c r="M29" s="36"/>
      <c r="N29" s="36"/>
    </row>
    <row r="30" spans="2:16" ht="14.25" x14ac:dyDescent="0.45">
      <c r="B30" s="17" t="s">
        <v>29</v>
      </c>
      <c r="C30" s="44" t="s">
        <v>33</v>
      </c>
      <c r="D30" s="44" t="s">
        <v>34</v>
      </c>
      <c r="E30" s="44" t="s">
        <v>35</v>
      </c>
      <c r="F30" s="44" t="s">
        <v>36</v>
      </c>
      <c r="G30" s="44" t="s">
        <v>37</v>
      </c>
      <c r="H30" s="44" t="s">
        <v>38</v>
      </c>
      <c r="I30" s="44" t="s">
        <v>39</v>
      </c>
      <c r="J30" s="44" t="s">
        <v>40</v>
      </c>
      <c r="K30" s="44" t="s">
        <v>41</v>
      </c>
      <c r="L30" s="44" t="s">
        <v>30</v>
      </c>
      <c r="M30" s="44" t="s">
        <v>31</v>
      </c>
      <c r="N30" s="44" t="s">
        <v>32</v>
      </c>
    </row>
    <row r="31" spans="2:16" ht="14.25" x14ac:dyDescent="0.45">
      <c r="B31" s="17" t="s">
        <v>74</v>
      </c>
      <c r="C31" s="40">
        <v>1</v>
      </c>
      <c r="D31" s="40">
        <v>2</v>
      </c>
      <c r="E31" s="40">
        <v>16</v>
      </c>
      <c r="F31" s="40">
        <v>29</v>
      </c>
      <c r="G31" s="40">
        <v>47</v>
      </c>
      <c r="H31" s="40">
        <v>110</v>
      </c>
      <c r="I31" s="40">
        <v>145</v>
      </c>
      <c r="J31" s="40">
        <v>178</v>
      </c>
      <c r="K31" s="40">
        <v>213</v>
      </c>
      <c r="L31" s="40">
        <v>291</v>
      </c>
      <c r="M31" s="40">
        <v>380</v>
      </c>
      <c r="N31" s="40">
        <v>440</v>
      </c>
    </row>
    <row r="32" spans="2:16" ht="14.25" x14ac:dyDescent="0.45">
      <c r="B32" s="17" t="s">
        <v>75</v>
      </c>
      <c r="C32" s="40">
        <v>1500</v>
      </c>
      <c r="D32" s="40">
        <v>2051</v>
      </c>
      <c r="E32" s="40">
        <v>1722</v>
      </c>
      <c r="F32" s="40">
        <v>2277</v>
      </c>
      <c r="G32" s="40">
        <v>2127</v>
      </c>
      <c r="H32" s="40">
        <v>2257</v>
      </c>
      <c r="I32" s="40">
        <v>2444</v>
      </c>
      <c r="J32" s="40">
        <v>2542</v>
      </c>
      <c r="K32" s="40">
        <v>2705</v>
      </c>
      <c r="L32" s="40">
        <v>2969</v>
      </c>
      <c r="M32" s="45">
        <v>2919</v>
      </c>
      <c r="N32" s="40">
        <v>3055</v>
      </c>
      <c r="O32" s="18"/>
      <c r="P32" s="15"/>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1:14" ht="14.25" x14ac:dyDescent="0.45"/>
    <row r="50" spans="1:14" ht="14.25" x14ac:dyDescent="0.45"/>
    <row r="51" spans="1:14" ht="14.25" x14ac:dyDescent="0.45"/>
    <row r="52" spans="1:14" ht="14.25" x14ac:dyDescent="0.45"/>
    <row r="53" spans="1:14" ht="14.25" x14ac:dyDescent="0.45"/>
    <row r="54" spans="1:14" ht="14.25" x14ac:dyDescent="0.45"/>
    <row r="55" spans="1:14" ht="14.25" x14ac:dyDescent="0.45"/>
    <row r="56" spans="1:14" ht="14.25" x14ac:dyDescent="0.45">
      <c r="A56" s="16" t="s">
        <v>46</v>
      </c>
    </row>
    <row r="57" spans="1:14" ht="30" customHeight="1" x14ac:dyDescent="0.45">
      <c r="A57" s="23">
        <v>1</v>
      </c>
      <c r="B57" s="57" t="s">
        <v>70</v>
      </c>
      <c r="C57" s="57"/>
      <c r="D57" s="57"/>
      <c r="E57" s="57"/>
      <c r="F57" s="57"/>
      <c r="G57" s="57"/>
      <c r="H57" s="57"/>
      <c r="I57" s="57"/>
      <c r="J57" s="57"/>
      <c r="K57" s="57"/>
      <c r="L57" s="57"/>
      <c r="M57" s="57"/>
      <c r="N57" s="57"/>
    </row>
    <row r="58" spans="1:14" ht="30.75" customHeight="1" x14ac:dyDescent="0.45">
      <c r="A58" s="23">
        <v>2</v>
      </c>
      <c r="B58" s="58" t="s">
        <v>71</v>
      </c>
      <c r="C58" s="57"/>
      <c r="D58" s="57"/>
      <c r="E58" s="57"/>
      <c r="F58" s="57"/>
      <c r="G58" s="57"/>
      <c r="H58" s="57"/>
      <c r="I58" s="57"/>
      <c r="J58" s="57"/>
      <c r="K58" s="57"/>
      <c r="L58" s="57"/>
      <c r="M58" s="57"/>
      <c r="N58" s="57"/>
    </row>
    <row r="59" spans="1:14" ht="34.5" customHeight="1" x14ac:dyDescent="0.45">
      <c r="A59" s="23">
        <v>3</v>
      </c>
      <c r="B59" s="57" t="s">
        <v>72</v>
      </c>
      <c r="C59" s="57"/>
      <c r="D59" s="57"/>
      <c r="E59" s="57"/>
      <c r="F59" s="57"/>
      <c r="G59" s="57"/>
      <c r="H59" s="57"/>
      <c r="I59" s="57"/>
      <c r="J59" s="57"/>
      <c r="K59" s="57"/>
      <c r="L59" s="57"/>
      <c r="M59" s="57"/>
      <c r="N59" s="57"/>
    </row>
    <row r="60" spans="1:14" ht="14.25" x14ac:dyDescent="0.45">
      <c r="A60" s="23">
        <v>4</v>
      </c>
      <c r="B60" s="13" t="s">
        <v>73</v>
      </c>
    </row>
    <row r="61" spans="1:14" ht="14.25" hidden="1" x14ac:dyDescent="0.45"/>
    <row r="62" spans="1:14" ht="15" hidden="1" customHeight="1" x14ac:dyDescent="0.45"/>
    <row r="63" spans="1:14" ht="15" hidden="1" customHeight="1" x14ac:dyDescent="0.45"/>
    <row r="64" spans="1:14" ht="15" hidden="1" customHeight="1" x14ac:dyDescent="0.45"/>
    <row r="65" ht="15" hidden="1" customHeight="1" x14ac:dyDescent="0.45"/>
    <row r="66" ht="15" hidden="1" customHeight="1" x14ac:dyDescent="0.45"/>
    <row r="67" ht="15" hidden="1" customHeight="1" x14ac:dyDescent="0.45"/>
    <row r="68" ht="15" hidden="1" customHeight="1" x14ac:dyDescent="0.45"/>
    <row r="69" ht="15" hidden="1" customHeight="1" x14ac:dyDescent="0.45"/>
    <row r="70" ht="15" hidden="1" customHeight="1" x14ac:dyDescent="0.45"/>
    <row r="71" ht="15" hidden="1" customHeight="1" x14ac:dyDescent="0.45"/>
    <row r="72" ht="15" hidden="1" customHeight="1" x14ac:dyDescent="0.45"/>
    <row r="73" ht="15" hidden="1" customHeight="1" x14ac:dyDescent="0.45"/>
    <row r="74" ht="15" hidden="1" customHeight="1" x14ac:dyDescent="0.45"/>
    <row r="75" ht="15" hidden="1" customHeight="1" x14ac:dyDescent="0.45"/>
    <row r="76" ht="15" hidden="1" customHeight="1" x14ac:dyDescent="0.45"/>
    <row r="77" ht="15" hidden="1"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sheetData>
  <mergeCells count="3">
    <mergeCell ref="B57:N57"/>
    <mergeCell ref="B58:N58"/>
    <mergeCell ref="B59:N59"/>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 Portal MI</vt:lpstr>
      <vt:lpstr>No of CNFs Sent</vt:lpstr>
      <vt:lpstr>No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2014-02-06T09:36:08Z</cp:lastPrinted>
  <dcterms:created xsi:type="dcterms:W3CDTF">2011-09-20T13:06:51Z</dcterms:created>
  <dcterms:modified xsi:type="dcterms:W3CDTF">2019-02-07T17:43:39Z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61b1f894-69ec-4245-a59e-82247959feb7</vt:lpwstr>
  </property>
  <property fmtid="{D5CDD505-2E9C-101B-9397-08002B2CF9AE}" pid="3" name="Classification">
    <vt:lpwstr>CC</vt:lpwstr>
  </property>
</Properties>
</file>