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7 - Jul\PL\"/>
    </mc:Choice>
  </mc:AlternateContent>
  <bookViews>
    <workbookView xWindow="-120" yWindow="735" windowWidth="7605" windowHeight="11655" tabRatio="800"/>
  </bookViews>
  <sheets>
    <sheet name="PL Portal MI" sheetId="9" r:id="rId1"/>
    <sheet name="No of CNFs Sent" sheetId="10" r:id="rId2"/>
    <sheet name="No of CNFs Left at Stage 1" sheetId="11" r:id="rId3"/>
    <sheet name="Stage 2 Exit" sheetId="12" r:id="rId4"/>
    <sheet name="Exit Process" sheetId="13" r:id="rId5"/>
    <sheet name="Court Pack" sheetId="14" r:id="rId6"/>
    <sheet name="No of Settled Claims" sheetId="15" r:id="rId7"/>
    <sheet name="General Damages" sheetId="16" r:id="rId8"/>
  </sheets>
  <calcPr calcId="162913"/>
</workbook>
</file>

<file path=xl/calcChain.xml><?xml version="1.0" encoding="utf-8"?>
<calcChain xmlns="http://schemas.openxmlformats.org/spreadsheetml/2006/main">
  <c r="N54" i="15" l="1"/>
  <c r="M54" i="15"/>
  <c r="L54" i="15"/>
  <c r="K54" i="15"/>
  <c r="J54" i="15"/>
  <c r="I54" i="15"/>
  <c r="H54" i="15"/>
  <c r="G54" i="15"/>
  <c r="F54" i="15"/>
  <c r="E54" i="15"/>
  <c r="D54" i="15"/>
  <c r="C54" i="15"/>
  <c r="D53" i="15"/>
  <c r="E53" i="15"/>
  <c r="F53" i="15"/>
  <c r="G53" i="15"/>
  <c r="H53" i="15"/>
  <c r="I53" i="15"/>
  <c r="J53" i="15"/>
  <c r="K53" i="15"/>
  <c r="L53" i="15"/>
  <c r="M53" i="15"/>
  <c r="N53" i="15"/>
  <c r="C53" i="15"/>
  <c r="C54" i="14" l="1"/>
  <c r="D54" i="14"/>
  <c r="E54" i="14"/>
  <c r="F54" i="14"/>
  <c r="G54" i="14"/>
  <c r="H54" i="14"/>
  <c r="I54" i="14"/>
  <c r="J54" i="14"/>
  <c r="K54" i="14"/>
  <c r="L54" i="14"/>
  <c r="M54" i="14"/>
  <c r="N54" i="14"/>
  <c r="C54" i="13"/>
  <c r="D54" i="13"/>
  <c r="E54" i="13"/>
  <c r="F54" i="13"/>
  <c r="G54" i="13"/>
  <c r="H54" i="13"/>
  <c r="I54" i="13"/>
  <c r="J54" i="13"/>
  <c r="K54" i="13"/>
  <c r="L54" i="13"/>
  <c r="M54" i="13"/>
  <c r="N54" i="13"/>
  <c r="N53" i="13"/>
  <c r="N54" i="12"/>
  <c r="M54" i="12"/>
  <c r="L54" i="12"/>
  <c r="K54" i="12"/>
  <c r="J54" i="12"/>
  <c r="I54" i="12"/>
  <c r="H54" i="12"/>
  <c r="G54" i="12"/>
  <c r="F54" i="12"/>
  <c r="E54" i="12"/>
  <c r="D54" i="12"/>
  <c r="C54" i="12"/>
  <c r="M54" i="11"/>
  <c r="N54" i="10"/>
  <c r="M54" i="10"/>
  <c r="L54" i="10"/>
  <c r="K54" i="10"/>
  <c r="J54" i="10"/>
  <c r="I54" i="10"/>
  <c r="H54" i="10"/>
  <c r="G54" i="10"/>
  <c r="F54" i="10"/>
  <c r="E54" i="10"/>
  <c r="D54" i="10"/>
  <c r="C54" i="10"/>
  <c r="N53" i="10"/>
  <c r="D53" i="10"/>
  <c r="C53" i="10"/>
  <c r="E53" i="10"/>
  <c r="F53" i="10"/>
  <c r="G53" i="10"/>
  <c r="H53" i="10"/>
  <c r="I53" i="10"/>
  <c r="J53" i="10"/>
  <c r="K53" i="10"/>
  <c r="L53" i="10"/>
  <c r="M53" i="10"/>
  <c r="C7" i="10"/>
  <c r="C12" i="10"/>
  <c r="C17" i="10"/>
  <c r="N54" i="11"/>
  <c r="L54" i="11"/>
  <c r="K54" i="11"/>
  <c r="J54" i="11"/>
  <c r="I54" i="11"/>
  <c r="H54" i="11"/>
  <c r="G54" i="11"/>
  <c r="F54" i="11"/>
  <c r="E54" i="11"/>
  <c r="D54" i="11"/>
  <c r="C54" i="11"/>
  <c r="D53" i="11"/>
  <c r="E53" i="11"/>
  <c r="F53" i="11"/>
  <c r="G53" i="11"/>
  <c r="H53" i="11"/>
  <c r="I53" i="11"/>
  <c r="J53" i="11"/>
  <c r="K53" i="11"/>
  <c r="L53" i="11"/>
  <c r="M53" i="11"/>
  <c r="N53" i="11"/>
  <c r="C53" i="11"/>
  <c r="C53" i="13"/>
  <c r="D53" i="13"/>
  <c r="E53" i="13"/>
  <c r="F53" i="13"/>
  <c r="G53" i="13"/>
  <c r="H53" i="13"/>
  <c r="I53" i="13"/>
  <c r="J53" i="13"/>
  <c r="K53" i="13"/>
  <c r="L53" i="13"/>
  <c r="M53" i="13"/>
  <c r="E53" i="12"/>
  <c r="D53" i="12"/>
  <c r="C53" i="12"/>
  <c r="F53" i="12"/>
  <c r="G53" i="12"/>
  <c r="H53" i="12"/>
  <c r="I53" i="12"/>
  <c r="J53" i="12"/>
  <c r="K53" i="12"/>
  <c r="L53" i="12"/>
  <c r="M53" i="12"/>
  <c r="N53" i="12"/>
  <c r="D53" i="14"/>
  <c r="E53" i="14"/>
  <c r="F53" i="14"/>
  <c r="G53" i="14"/>
  <c r="H53" i="14"/>
  <c r="I53" i="14"/>
  <c r="J53" i="14"/>
  <c r="K53" i="14"/>
  <c r="L53" i="14"/>
  <c r="M53" i="14"/>
  <c r="N53" i="14"/>
  <c r="C53" i="14"/>
  <c r="C17" i="9" l="1"/>
  <c r="C16" i="9"/>
  <c r="C15" i="9"/>
  <c r="C14" i="9"/>
  <c r="D12" i="10" l="1"/>
  <c r="C11" i="9" l="1"/>
  <c r="N7" i="15" l="1"/>
  <c r="M7" i="15"/>
  <c r="L7" i="15"/>
  <c r="K7" i="15"/>
  <c r="C7" i="15"/>
  <c r="D7" i="15" s="1"/>
  <c r="E7" i="15" s="1"/>
  <c r="F7" i="15" s="1"/>
  <c r="G7" i="15" s="1"/>
  <c r="H7" i="15" s="1"/>
  <c r="I7" i="15" s="1"/>
  <c r="J7" i="15" s="1"/>
  <c r="N7" i="14"/>
  <c r="D7" i="14"/>
  <c r="E7" i="14" s="1"/>
  <c r="F7" i="14" s="1"/>
  <c r="G7" i="14" s="1"/>
  <c r="H7" i="14" s="1"/>
  <c r="I7" i="14" s="1"/>
  <c r="J7" i="14" s="1"/>
  <c r="K7" i="14" s="1"/>
  <c r="L7" i="14" s="1"/>
  <c r="M7" i="14" s="1"/>
  <c r="C7" i="14"/>
  <c r="N7" i="13"/>
  <c r="M7" i="13"/>
  <c r="L7" i="13"/>
  <c r="K7" i="13"/>
  <c r="D7" i="13"/>
  <c r="E7" i="13" s="1"/>
  <c r="F7" i="13" s="1"/>
  <c r="G7" i="13" s="1"/>
  <c r="H7" i="13" s="1"/>
  <c r="I7" i="13" s="1"/>
  <c r="J7" i="13" s="1"/>
  <c r="C7" i="13"/>
  <c r="N7" i="12"/>
  <c r="M7" i="12"/>
  <c r="L7" i="12"/>
  <c r="K7" i="12"/>
  <c r="D7" i="12"/>
  <c r="E7" i="12" s="1"/>
  <c r="F7" i="12" s="1"/>
  <c r="G7" i="12" s="1"/>
  <c r="H7" i="12" s="1"/>
  <c r="I7" i="12" s="1"/>
  <c r="J7" i="12" s="1"/>
  <c r="C7" i="12"/>
  <c r="N7" i="11"/>
  <c r="M7" i="11"/>
  <c r="L7" i="11"/>
  <c r="K7" i="11"/>
  <c r="J7" i="11"/>
  <c r="C7" i="11"/>
  <c r="D7" i="11" s="1"/>
  <c r="E7" i="11" s="1"/>
  <c r="F7" i="11" s="1"/>
  <c r="G7" i="11" s="1"/>
  <c r="H7" i="11" s="1"/>
  <c r="I7" i="11" s="1"/>
  <c r="N7" i="10"/>
  <c r="D7" i="10"/>
  <c r="E7" i="10" s="1"/>
  <c r="F7" i="10" s="1"/>
  <c r="G7" i="10" s="1"/>
  <c r="H7" i="10" s="1"/>
  <c r="I7" i="10" s="1"/>
  <c r="J7" i="10" s="1"/>
  <c r="K7" i="10" s="1"/>
  <c r="L7" i="10" s="1"/>
  <c r="M7" i="10" s="1"/>
  <c r="C19" i="9" l="1"/>
  <c r="D19" i="9" l="1"/>
  <c r="D11" i="9"/>
  <c r="D6" i="9"/>
  <c r="D38" i="9" l="1"/>
  <c r="C22" i="10"/>
  <c r="E9" i="9" l="1"/>
  <c r="C27" i="10" l="1"/>
  <c r="C12" i="15" l="1"/>
  <c r="D12" i="15" s="1"/>
  <c r="E12" i="15" s="1"/>
  <c r="F12" i="15" s="1"/>
  <c r="G12" i="15" s="1"/>
  <c r="H12" i="15" s="1"/>
  <c r="I12" i="15" s="1"/>
  <c r="J12" i="15" s="1"/>
  <c r="K12" i="15" s="1"/>
  <c r="L12" i="15" s="1"/>
  <c r="M12" i="15" s="1"/>
  <c r="N12" i="15" s="1"/>
  <c r="C12" i="14"/>
  <c r="D12" i="14" s="1"/>
  <c r="E12" i="14" s="1"/>
  <c r="F12" i="14" s="1"/>
  <c r="G12" i="14" s="1"/>
  <c r="H12" i="14" s="1"/>
  <c r="I12" i="14" s="1"/>
  <c r="J12" i="14" s="1"/>
  <c r="K12" i="14" s="1"/>
  <c r="L12" i="14" s="1"/>
  <c r="M12" i="14" s="1"/>
  <c r="N12" i="14"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E12" i="10"/>
  <c r="F12" i="10" s="1"/>
  <c r="G12" i="10" s="1"/>
  <c r="H12" i="10" s="1"/>
  <c r="I12" i="10" s="1"/>
  <c r="J12" i="10" s="1"/>
  <c r="K12" i="10" s="1"/>
  <c r="L12" i="10" s="1"/>
  <c r="M12" i="10" s="1"/>
  <c r="N12" i="10" s="1"/>
  <c r="E36" i="9" l="1"/>
  <c r="C17" i="15" l="1"/>
  <c r="D17" i="15" s="1"/>
  <c r="E17" i="15" s="1"/>
  <c r="F17" i="15" s="1"/>
  <c r="G17" i="15" s="1"/>
  <c r="H17" i="15" s="1"/>
  <c r="I17" i="15" s="1"/>
  <c r="J17" i="15" s="1"/>
  <c r="K17" i="15" s="1"/>
  <c r="L17" i="15" s="1"/>
  <c r="M17" i="15" s="1"/>
  <c r="N17" i="15" s="1"/>
  <c r="C17" i="14"/>
  <c r="D17" i="14" s="1"/>
  <c r="E17" i="14" s="1"/>
  <c r="F17" i="14" s="1"/>
  <c r="G17" i="14" s="1"/>
  <c r="H17" i="14" s="1"/>
  <c r="I17" i="14" s="1"/>
  <c r="J17" i="14" s="1"/>
  <c r="K17" i="14" s="1"/>
  <c r="L17" i="14" s="1"/>
  <c r="M17" i="14" s="1"/>
  <c r="N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D17" i="10"/>
  <c r="E17" i="10" s="1"/>
  <c r="F17" i="10" s="1"/>
  <c r="G17" i="10" s="1"/>
  <c r="H17" i="10" s="1"/>
  <c r="I17" i="10" s="1"/>
  <c r="J17" i="10" s="1"/>
  <c r="K17" i="10" s="1"/>
  <c r="L17" i="10" s="1"/>
  <c r="M17" i="10" s="1"/>
  <c r="N17" i="10" s="1"/>
  <c r="E4" i="9" l="1"/>
  <c r="C22" i="15" l="1"/>
  <c r="D22" i="15" s="1"/>
  <c r="E22" i="15" s="1"/>
  <c r="F22" i="15" s="1"/>
  <c r="G22" i="15" s="1"/>
  <c r="H22" i="15" s="1"/>
  <c r="I22" i="15" s="1"/>
  <c r="J22" i="15" s="1"/>
  <c r="K22" i="15" s="1"/>
  <c r="L22" i="15" s="1"/>
  <c r="M22" i="15" s="1"/>
  <c r="N22" i="15" s="1"/>
  <c r="C22" i="14"/>
  <c r="D22" i="14" s="1"/>
  <c r="E22" i="14" s="1"/>
  <c r="F22" i="14" s="1"/>
  <c r="G22" i="14" s="1"/>
  <c r="H22" i="14" s="1"/>
  <c r="I22" i="14" s="1"/>
  <c r="J22" i="14" s="1"/>
  <c r="K22" i="14" s="1"/>
  <c r="L22" i="14" s="1"/>
  <c r="M22" i="14" s="1"/>
  <c r="N22" i="14" s="1"/>
  <c r="C22" i="13"/>
  <c r="D22" i="13" s="1"/>
  <c r="E22" i="13" s="1"/>
  <c r="F22" i="13" s="1"/>
  <c r="G22" i="13" s="1"/>
  <c r="H22" i="13" s="1"/>
  <c r="I22" i="13" s="1"/>
  <c r="J22" i="13" s="1"/>
  <c r="K22" i="13" s="1"/>
  <c r="L22" i="13" s="1"/>
  <c r="M22" i="13" s="1"/>
  <c r="N22" i="13" s="1"/>
  <c r="C22" i="12"/>
  <c r="D22" i="12" s="1"/>
  <c r="E22" i="12" s="1"/>
  <c r="F22" i="12" s="1"/>
  <c r="G22" i="12" s="1"/>
  <c r="H22" i="12" s="1"/>
  <c r="I22" i="12" s="1"/>
  <c r="J22" i="12" s="1"/>
  <c r="K22" i="12" s="1"/>
  <c r="L22" i="12" s="1"/>
  <c r="M22" i="12" s="1"/>
  <c r="N22" i="12" s="1"/>
  <c r="C22" i="11"/>
  <c r="D22" i="11" s="1"/>
  <c r="E22" i="11" s="1"/>
  <c r="F22" i="11" s="1"/>
  <c r="G22" i="11" s="1"/>
  <c r="H22" i="11" s="1"/>
  <c r="I22" i="11" s="1"/>
  <c r="J22" i="11" s="1"/>
  <c r="K22" i="11" s="1"/>
  <c r="L22" i="11" s="1"/>
  <c r="M22" i="11" s="1"/>
  <c r="N22" i="11" s="1"/>
  <c r="D22" i="10"/>
  <c r="E22" i="10" s="1"/>
  <c r="F22" i="10" s="1"/>
  <c r="G22" i="10" s="1"/>
  <c r="H22" i="10" s="1"/>
  <c r="I22" i="10" s="1"/>
  <c r="J22" i="10" s="1"/>
  <c r="K22" i="10" s="1"/>
  <c r="L22" i="10" s="1"/>
  <c r="M22" i="10" s="1"/>
  <c r="N22" i="10" s="1"/>
  <c r="H27" i="14" l="1"/>
  <c r="I27" i="14" s="1"/>
  <c r="J27" i="14" s="1"/>
  <c r="K27" i="14" s="1"/>
  <c r="L27" i="14" s="1"/>
  <c r="M27" i="14" s="1"/>
  <c r="N27" i="14" s="1"/>
  <c r="E35" i="9"/>
  <c r="F27" i="12" l="1"/>
  <c r="G27" i="12" s="1"/>
  <c r="H27" i="12" s="1"/>
  <c r="I27" i="12" s="1"/>
  <c r="J27" i="12" s="1"/>
  <c r="K27" i="12" s="1"/>
  <c r="L27" i="12" s="1"/>
  <c r="M27" i="12" s="1"/>
  <c r="N27" i="12" s="1"/>
  <c r="C27" i="15" l="1"/>
  <c r="D27" i="15" s="1"/>
  <c r="E27" i="15" s="1"/>
  <c r="F27" i="15" s="1"/>
  <c r="G27" i="15" s="1"/>
  <c r="H27" i="15" s="1"/>
  <c r="I27" i="15" s="1"/>
  <c r="J27" i="15" s="1"/>
  <c r="K27" i="15" s="1"/>
  <c r="L27" i="15" s="1"/>
  <c r="M27" i="15" s="1"/>
  <c r="N27" i="15" s="1"/>
  <c r="C6" i="9"/>
  <c r="C27" i="13"/>
  <c r="D27" i="13" s="1"/>
  <c r="E27" i="13" s="1"/>
  <c r="F27" i="13" s="1"/>
  <c r="G27" i="13" s="1"/>
  <c r="H27" i="13" s="1"/>
  <c r="I27" i="13" s="1"/>
  <c r="J27" i="13" s="1"/>
  <c r="K27" i="13" s="1"/>
  <c r="L27" i="13" s="1"/>
  <c r="M27" i="13" s="1"/>
  <c r="N27" i="13" s="1"/>
  <c r="C27" i="11"/>
  <c r="D27" i="11" l="1"/>
  <c r="E27" i="11" s="1"/>
  <c r="F27" i="11" s="1"/>
  <c r="G27" i="11" s="1"/>
  <c r="D27" i="10"/>
  <c r="H27" i="11" l="1"/>
  <c r="E27" i="10"/>
  <c r="E22" i="9"/>
  <c r="I27" i="11" l="1"/>
  <c r="F27" i="10"/>
  <c r="E33" i="9"/>
  <c r="J27" i="11" l="1"/>
  <c r="G27" i="10"/>
  <c r="C38" i="9"/>
  <c r="K27" i="11" l="1"/>
  <c r="L27" i="11" s="1"/>
  <c r="M27" i="11" s="1"/>
  <c r="N27" i="11" s="1"/>
  <c r="H27" i="10"/>
  <c r="E32" i="9"/>
  <c r="I27" i="10" l="1"/>
  <c r="E34" i="9"/>
  <c r="E31" i="9"/>
  <c r="B21" i="9"/>
  <c r="E11" i="9"/>
  <c r="E6" i="9"/>
  <c r="E14" i="9"/>
  <c r="E30" i="9"/>
  <c r="E29" i="9"/>
  <c r="E28" i="9"/>
  <c r="E27" i="9"/>
  <c r="E26" i="9"/>
  <c r="E25" i="9"/>
  <c r="E24" i="9"/>
  <c r="E23" i="9"/>
  <c r="E18" i="9"/>
  <c r="E17" i="9"/>
  <c r="E16" i="9"/>
  <c r="E15" i="9"/>
  <c r="E10" i="9"/>
  <c r="J27" i="10" l="1"/>
  <c r="E19" i="9"/>
  <c r="B13" i="9"/>
  <c r="E38" i="9"/>
  <c r="B8" i="9"/>
  <c r="K27" i="10" l="1"/>
  <c r="L27" i="10" l="1"/>
  <c r="M27" i="10" l="1"/>
  <c r="N27" i="10" l="1"/>
</calcChain>
</file>

<file path=xl/sharedStrings.xml><?xml version="1.0" encoding="utf-8"?>
<sst xmlns="http://schemas.openxmlformats.org/spreadsheetml/2006/main" count="729" uniqueCount="86">
  <si>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</si>
  <si>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</si>
  <si>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</si>
  <si>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</si>
  <si>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</si>
  <si>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</si>
  <si>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</si>
  <si>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</si>
  <si>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</si>
  <si>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</si>
  <si>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</si>
  <si>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</si>
  <si>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</si>
  <si>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</si>
  <si>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</si>
  <si>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</si>
  <si>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</si>
  <si>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</si>
  <si>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</si>
  <si>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</si>
  <si>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</si>
  <si>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</si>
  <si>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</si>
  <si>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</si>
  <si>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</si>
  <si>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</si>
  <si>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</si>
  <si>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Total number of CNFs created and sent to a Compensator via the Portal *</t>
  </si>
  <si>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</si>
  <si>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</si>
  <si>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</si>
  <si>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</si>
  <si>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</si>
  <si>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</si>
  <si>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</si>
  <si>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</si>
  <si>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</si>
  <si>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</si>
  <si>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</si>
  <si>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</si>
  <si>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</si>
  <si>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</si>
  <si>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</si>
  <si>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</si>
  <si>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</si>
  <si>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</si>
  <si>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</si>
  <si>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</si>
  <si>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</si>
  <si>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</si>
  <si>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</si>
  <si>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</si>
  <si>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</si>
  <si>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</si>
  <si>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</si>
  <si>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</si>
  <si>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</si>
  <si>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</si>
  <si>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</si>
  <si>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</si>
  <si>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</si>
  <si>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</si>
  <si>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</si>
  <si>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</si>
  <si>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</si>
  <si>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</si>
  <si>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</si>
  <si>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</si>
  <si>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</si>
  <si>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</si>
  <si>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</si>
  <si>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</si>
  <si>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</si>
  <si>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</si>
  <si>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iii) Value of claim exceeds upper limit</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</si>
  <si>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</si>
  <si>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</si>
  <si>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</si>
  <si>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</si>
  <si>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</si>
  <si>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</si>
  <si>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XV) Interim Payment partial offer not accepted</t>
  </si>
  <si>
    <t>2016-2017</t>
  </si>
  <si>
    <t>2017-2018</t>
  </si>
  <si>
    <t xml:space="preserve">The MI Provided is based solely upon data entered into the system by its Users </t>
  </si>
  <si>
    <t>PL Portal MI - 31 July 2013 - 31 July 2018 -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</si>
</sst>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71">
    <xf numFmtId="0" fontId="0" fillId="0" borderId="0" xfId="0"/>
    <xf numFmtId="0" fontId="2" fillId="2" borderId="0" xfId="1" applyFont="1" applyFill="1"/>
    <xf numFmtId="0" fontId="1" fillId="2" borderId="0" xfId="1" applyFill="1"/>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7"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3" fontId="3" fillId="0" borderId="0" xfId="1" applyNumberFormat="1" applyFont="1" applyFill="1"/>
    <xf numFmtId="0" fontId="10" fillId="2" borderId="0" xfId="1" applyFont="1" applyFill="1"/>
    <xf numFmtId="0" fontId="2" fillId="4" borderId="0" xfId="1" applyFont="1" applyFill="1" applyAlignment="1">
      <alignment wrapText="1"/>
    </xf>
    <xf numFmtId="0" fontId="1" fillId="4" borderId="0" xfId="1" applyFill="1"/>
    <xf numFmtId="0" fontId="0" fillId="4" borderId="0" xfId="0" applyFill="1"/>
    <xf numFmtId="0" fontId="12" fillId="4" borderId="0" xfId="0" applyFont="1" applyFill="1"/>
    <xf numFmtId="0" fontId="0" fillId="4" borderId="0" xfId="0" applyFill="1" applyBorder="1"/>
    <xf numFmtId="0" fontId="0" fillId="4" borderId="0" xfId="0" applyFill="1" applyBorder="1" applyAlignment="1">
      <alignment horizontal="center"/>
    </xf>
    <xf numFmtId="0" fontId="11" fillId="4" borderId="0" xfId="0" applyFont="1" applyFill="1"/>
    <xf numFmtId="0" fontId="0" fillId="4" borderId="0" xfId="0" applyFill="1" applyAlignment="1">
      <alignment horizontal="center"/>
    </xf>
    <xf numFmtId="0" fontId="0" fillId="4" borderId="1" xfId="0" applyFill="1" applyBorder="1"/>
    <xf numFmtId="17" fontId="11" fillId="4" borderId="1" xfId="0" applyNumberFormat="1" applyFont="1" applyFill="1" applyBorder="1" applyAlignment="1">
      <alignment horizontal="center"/>
    </xf>
    <xf numFmtId="0" fontId="0" fillId="4" borderId="1" xfId="0" applyFill="1" applyBorder="1" applyAlignment="1">
      <alignment horizontal="center"/>
    </xf>
    <xf numFmtId="0" fontId="0" fillId="4" borderId="3" xfId="0" applyFill="1" applyBorder="1"/>
    <xf numFmtId="0" fontId="0" fillId="4" borderId="1" xfId="0" applyFont="1" applyFill="1" applyBorder="1" applyAlignment="1">
      <alignment horizontal="center"/>
    </xf>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1" fillId="4" borderId="0" xfId="1" applyNumberFormat="1" applyFill="1"/>
    <xf numFmtId="3" fontId="2" fillId="0" borderId="0" xfId="1" applyNumberFormat="1" applyFont="1" applyFill="1"/>
    <xf numFmtId="14" fontId="11" fillId="4" borderId="0" xfId="0" applyNumberFormat="1" applyFont="1" applyFill="1"/>
    <xf numFmtId="3" fontId="2" fillId="4"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3" fontId="2" fillId="0" borderId="0" xfId="1" applyNumberFormat="1" applyFont="1" applyFill="1" applyBorder="1"/>
    <xf numFmtId="3" fontId="2" fillId="2" borderId="0" xfId="1" applyNumberFormat="1" applyFont="1" applyFill="1" applyAlignment="1">
      <alignment horizontal="right"/>
    </xf>
    <xf numFmtId="3" fontId="1" fillId="3" borderId="0" xfId="1" applyNumberFormat="1" applyFill="1"/>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0" fillId="0" borderId="1" xfId="0" applyNumberFormat="1" applyFill="1" applyBorder="1" applyAlignment="1">
      <alignment horizontal="center"/>
    </xf>
    <xf numFmtId="3" fontId="13" fillId="4" borderId="1" xfId="0" applyNumberFormat="1" applyFont="1" applyFill="1" applyBorder="1" applyAlignment="1">
      <alignment horizontal="center"/>
    </xf>
    <xf numFmtId="3" fontId="0" fillId="4" borderId="0" xfId="0" applyNumberFormat="1" applyFill="1" applyAlignment="1"/>
    <xf numFmtId="3" fontId="0" fillId="0" borderId="2" xfId="0" applyNumberFormat="1" applyFill="1" applyBorder="1" applyAlignment="1">
      <alignment horizontal="center"/>
    </xf>
    <xf numFmtId="3" fontId="11" fillId="0" borderId="1" xfId="0" applyNumberFormat="1" applyFont="1" applyFill="1" applyBorder="1" applyAlignment="1">
      <alignment horizontal="center"/>
    </xf>
    <xf numFmtId="3" fontId="0" fillId="4" borderId="2" xfId="0" applyNumberFormat="1" applyFill="1" applyBorder="1" applyAlignment="1">
      <alignment horizontal="center"/>
    </xf>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5985</c:v>
                </c:pt>
                <c:pt idx="1">
                  <c:v>6215</c:v>
                </c:pt>
                <c:pt idx="2">
                  <c:v>6198</c:v>
                </c:pt>
                <c:pt idx="3">
                  <c:v>5881</c:v>
                </c:pt>
                <c:pt idx="4">
                  <c:v>4599</c:v>
                </c:pt>
                <c:pt idx="5">
                  <c:v>5242</c:v>
                </c:pt>
                <c:pt idx="6">
                  <c:v>5769</c:v>
                </c:pt>
                <c:pt idx="7">
                  <c:v>5766</c:v>
                </c:pt>
                <c:pt idx="8">
                  <c:v>5493</c:v>
                </c:pt>
                <c:pt idx="9">
                  <c:v>5149</c:v>
                </c:pt>
                <c:pt idx="10">
                  <c:v>5641</c:v>
                </c:pt>
                <c:pt idx="11">
                  <c:v>5261</c:v>
                </c:pt>
              </c:numCache>
            </c:numRef>
          </c:val>
          <c:extLst>
            <c:ext xmlns:c16="http://schemas.microsoft.com/office/drawing/2014/chart" uri="{C3380CC4-5D6E-409C-BE32-E72D297353CC}">
              <c16:uniqueId val="{00000000-654A-45E5-B248-AF80F8AD52D3}"/>
            </c:ext>
          </c:extLst>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#,##0</c:formatCode>
                <c:ptCount val="12"/>
                <c:pt idx="0">
                  <c:v>5474</c:v>
                </c:pt>
                <c:pt idx="1">
                  <c:v>5700</c:v>
                </c:pt>
                <c:pt idx="2">
                  <c:v>5184</c:v>
                </c:pt>
                <c:pt idx="3">
                  <c:v>5297</c:v>
                </c:pt>
                <c:pt idx="4">
                  <c:v>3894</c:v>
                </c:pt>
                <c:pt idx="5">
                  <c:v>5119</c:v>
                </c:pt>
                <c:pt idx="6">
                  <c:v>4908</c:v>
                </c:pt>
                <c:pt idx="7">
                  <c:v>5804</c:v>
                </c:pt>
                <c:pt idx="8">
                  <c:v>4124</c:v>
                </c:pt>
                <c:pt idx="9">
                  <c:v>5059</c:v>
                </c:pt>
                <c:pt idx="10">
                  <c:v>4986</c:v>
                </c:pt>
                <c:pt idx="11">
                  <c:v>4866</c:v>
                </c:pt>
              </c:numCache>
            </c:numRef>
          </c:val>
          <c:extLst>
            <c:ext xmlns:c16="http://schemas.microsoft.com/office/drawing/2014/chart" uri="{C3380CC4-5D6E-409C-BE32-E72D297353CC}">
              <c16:uniqueId val="{00000001-654A-45E5-B248-AF80F8AD52D3}"/>
            </c:ext>
          </c:extLst>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#,##0</c:formatCode>
                <c:ptCount val="12"/>
                <c:pt idx="0">
                  <c:v>5187</c:v>
                </c:pt>
                <c:pt idx="1">
                  <c:v>4907</c:v>
                </c:pt>
                <c:pt idx="2">
                  <c:v>5259</c:v>
                </c:pt>
                <c:pt idx="3">
                  <c:v>5167</c:v>
                </c:pt>
                <c:pt idx="4">
                  <c:v>3612</c:v>
                </c:pt>
                <c:pt idx="5">
                  <c:v>5164</c:v>
                </c:pt>
                <c:pt idx="6">
                  <c:v>4960</c:v>
                </c:pt>
                <c:pt idx="7">
                  <c:v>4827</c:v>
                </c:pt>
                <c:pt idx="8">
                  <c:v>4673</c:v>
                </c:pt>
                <c:pt idx="9">
                  <c:v>4757</c:v>
                </c:pt>
                <c:pt idx="10">
                  <c:v>4768</c:v>
                </c:pt>
                <c:pt idx="11">
                  <c:v>4942</c:v>
                </c:pt>
              </c:numCache>
            </c:numRef>
          </c:val>
          <c:extLst>
            <c:ext xmlns:c16="http://schemas.microsoft.com/office/drawing/2014/chart" uri="{C3380CC4-5D6E-409C-BE32-E72D297353CC}">
              <c16:uniqueId val="{00000002-654A-45E5-B248-AF80F8AD52D3}"/>
            </c:ext>
          </c:extLst>
        </c:ser>
        <c:dLbls>
          <c:showLegendKey val="0"/>
          <c:showVal val="0"/>
          <c:showCatName val="0"/>
          <c:showSerName val="0"/>
          <c:showPercent val="0"/>
          <c:showBubbleSize val="0"/>
        </c:dLbls>
        <c:gapWidth val="150"/>
        <c:axId val="942972384"/>
        <c:axId val="942970144"/>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#,##0</c:formatCode>
                      <c:ptCount val="12"/>
                      <c:pt idx="0">
                        <c:v>375</c:v>
                      </c:pt>
                      <c:pt idx="1">
                        <c:v>1858</c:v>
                      </c:pt>
                      <c:pt idx="2">
                        <c:v>3400</c:v>
                      </c:pt>
                      <c:pt idx="3">
                        <c:v>3864</c:v>
                      </c:pt>
                      <c:pt idx="4">
                        <c:v>3369</c:v>
                      </c:pt>
                      <c:pt idx="5">
                        <c:v>5248</c:v>
                      </c:pt>
                      <c:pt idx="6">
                        <c:v>5123</c:v>
                      </c:pt>
                      <c:pt idx="7">
                        <c:v>5794</c:v>
                      </c:pt>
                      <c:pt idx="8">
                        <c:v>5540</c:v>
                      </c:pt>
                      <c:pt idx="9">
                        <c:v>5854</c:v>
                      </c:pt>
                      <c:pt idx="10">
                        <c:v>6235</c:v>
                      </c:pt>
                      <c:pt idx="11">
                        <c:v>7265</c:v>
                      </c:pt>
                    </c:numCache>
                  </c:numRef>
                </c:val>
                <c:extLst>
                  <c:ext xmlns:c16="http://schemas.microsoft.com/office/drawing/2014/chart" uri="{C3380CC4-5D6E-409C-BE32-E72D297353CC}">
                    <c16:uniqueId val="{00000003-654A-45E5-B248-AF80F8AD52D3}"/>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#,##0</c:formatCode>
                      <c:ptCount val="12"/>
                      <c:pt idx="0">
                        <c:v>6178</c:v>
                      </c:pt>
                      <c:pt idx="1">
                        <c:v>7294</c:v>
                      </c:pt>
                      <c:pt idx="2">
                        <c:v>7710</c:v>
                      </c:pt>
                      <c:pt idx="3">
                        <c:v>6286</c:v>
                      </c:pt>
                      <c:pt idx="4">
                        <c:v>5273</c:v>
                      </c:pt>
                      <c:pt idx="5">
                        <c:v>6240</c:v>
                      </c:pt>
                      <c:pt idx="6">
                        <c:v>6346</c:v>
                      </c:pt>
                      <c:pt idx="7">
                        <c:v>6775</c:v>
                      </c:pt>
                      <c:pt idx="8">
                        <c:v>5928</c:v>
                      </c:pt>
                      <c:pt idx="9">
                        <c:v>5434</c:v>
                      </c:pt>
                      <c:pt idx="10">
                        <c:v>6402</c:v>
                      </c:pt>
                      <c:pt idx="11">
                        <c:v>6843</c:v>
                      </c:pt>
                    </c:numCache>
                  </c:numRef>
                </c:val>
                <c:extLst xmlns:c15="http://schemas.microsoft.com/office/drawing/2012/chart">
                  <c:ext xmlns:c16="http://schemas.microsoft.com/office/drawing/2014/chart" uri="{C3380CC4-5D6E-409C-BE32-E72D297353CC}">
                    <c16:uniqueId val="{00000004-654A-45E5-B248-AF80F8AD52D3}"/>
                  </c:ext>
                </c:extLst>
              </c15:ser>
            </c15:filteredBarSeries>
          </c:ext>
        </c:extLst>
      </c:barChart>
      <c:catAx>
        <c:axId val="942972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970144"/>
        <c:crosses val="autoZero"/>
        <c:auto val="1"/>
        <c:lblAlgn val="ctr"/>
        <c:lblOffset val="100"/>
        <c:noMultiLvlLbl val="0"/>
      </c:catAx>
      <c:valAx>
        <c:axId val="94297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97238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'Court Pack'!$C$52:$N$52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Pack'!$C$54:$N$54</c:f>
              <c:numCache>
                <c:formatCode>General</c:formatCode>
                <c:ptCount val="12"/>
                <c:pt idx="0">
                  <c:v>826</c:v>
                </c:pt>
                <c:pt idx="1">
                  <c:v>814</c:v>
                </c:pt>
                <c:pt idx="2">
                  <c:v>845</c:v>
                </c:pt>
                <c:pt idx="3">
                  <c:v>873</c:v>
                </c:pt>
                <c:pt idx="4">
                  <c:v>890</c:v>
                </c:pt>
                <c:pt idx="5">
                  <c:v>880</c:v>
                </c:pt>
                <c:pt idx="6">
                  <c:v>877</c:v>
                </c:pt>
                <c:pt idx="7">
                  <c:v>880</c:v>
                </c:pt>
                <c:pt idx="8">
                  <c:v>891</c:v>
                </c:pt>
                <c:pt idx="9">
                  <c:v>887</c:v>
                </c:pt>
                <c:pt idx="10">
                  <c:v>893</c:v>
                </c:pt>
                <c:pt idx="11">
                  <c:v>875</c:v>
                </c:pt>
              </c:numCache>
            </c:numRef>
          </c:val>
          <c:extLst>
            <c:ext xmlns:c16="http://schemas.microsoft.com/office/drawing/2014/chart" uri="{C3380CC4-5D6E-409C-BE32-E72D297353CC}">
              <c16:uniqueId val="{00000000-085B-4B8E-A2B8-881391C3C53D}"/>
            </c:ext>
          </c:extLst>
        </c:ser>
        <c:dLbls>
          <c:showLegendKey val="0"/>
          <c:showVal val="0"/>
          <c:showCatName val="0"/>
          <c:showSerName val="0"/>
          <c:showPercent val="0"/>
          <c:showBubbleSize val="0"/>
        </c:dLbls>
        <c:gapWidth val="150"/>
        <c:axId val="943715744"/>
        <c:axId val="1704673616"/>
      </c:barChart>
      <c:catAx>
        <c:axId val="9437157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04673616"/>
        <c:crosses val="autoZero"/>
        <c:auto val="1"/>
        <c:lblAlgn val="ctr"/>
        <c:lblOffset val="100"/>
        <c:noMultiLvlLbl val="0"/>
      </c:catAx>
      <c:valAx>
        <c:axId val="17046736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7157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626</c:v>
                </c:pt>
                <c:pt idx="1">
                  <c:v>675</c:v>
                </c:pt>
                <c:pt idx="2">
                  <c:v>722</c:v>
                </c:pt>
                <c:pt idx="3">
                  <c:v>709</c:v>
                </c:pt>
                <c:pt idx="4">
                  <c:v>640</c:v>
                </c:pt>
                <c:pt idx="5">
                  <c:v>621</c:v>
                </c:pt>
                <c:pt idx="6">
                  <c:v>662</c:v>
                </c:pt>
                <c:pt idx="7">
                  <c:v>677</c:v>
                </c:pt>
                <c:pt idx="8">
                  <c:v>663</c:v>
                </c:pt>
                <c:pt idx="9">
                  <c:v>570</c:v>
                </c:pt>
                <c:pt idx="10">
                  <c:v>629</c:v>
                </c:pt>
                <c:pt idx="11">
                  <c:v>556</c:v>
                </c:pt>
              </c:numCache>
            </c:numRef>
          </c:val>
          <c:extLst>
            <c:ext xmlns:c16="http://schemas.microsoft.com/office/drawing/2014/chart" uri="{C3380CC4-5D6E-409C-BE32-E72D297353CC}">
              <c16:uniqueId val="{00000000-AD93-4600-BF42-C65F6F7A938D}"/>
            </c:ext>
          </c:extLst>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653</c:v>
                </c:pt>
                <c:pt idx="1">
                  <c:v>605</c:v>
                </c:pt>
                <c:pt idx="2">
                  <c:v>611</c:v>
                </c:pt>
                <c:pt idx="3">
                  <c:v>602</c:v>
                </c:pt>
                <c:pt idx="4">
                  <c:v>541</c:v>
                </c:pt>
                <c:pt idx="5">
                  <c:v>574</c:v>
                </c:pt>
                <c:pt idx="6">
                  <c:v>599</c:v>
                </c:pt>
                <c:pt idx="7">
                  <c:v>650</c:v>
                </c:pt>
                <c:pt idx="8">
                  <c:v>568</c:v>
                </c:pt>
                <c:pt idx="9">
                  <c:v>639</c:v>
                </c:pt>
                <c:pt idx="10">
                  <c:v>599</c:v>
                </c:pt>
                <c:pt idx="11">
                  <c:v>571</c:v>
                </c:pt>
              </c:numCache>
            </c:numRef>
          </c:val>
          <c:extLst>
            <c:ext xmlns:c16="http://schemas.microsoft.com/office/drawing/2014/chart" uri="{C3380CC4-5D6E-409C-BE32-E72D297353CC}">
              <c16:uniqueId val="{00000001-AD93-4600-BF42-C65F6F7A938D}"/>
            </c:ext>
          </c:extLst>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#,##0</c:formatCode>
                <c:ptCount val="12"/>
                <c:pt idx="0">
                  <c:v>563</c:v>
                </c:pt>
                <c:pt idx="1">
                  <c:v>538</c:v>
                </c:pt>
                <c:pt idx="2">
                  <c:v>560</c:v>
                </c:pt>
                <c:pt idx="3">
                  <c:v>576</c:v>
                </c:pt>
                <c:pt idx="4">
                  <c:v>449</c:v>
                </c:pt>
                <c:pt idx="5">
                  <c:v>518</c:v>
                </c:pt>
                <c:pt idx="6">
                  <c:v>555</c:v>
                </c:pt>
                <c:pt idx="7">
                  <c:v>579</c:v>
                </c:pt>
                <c:pt idx="8">
                  <c:v>538</c:v>
                </c:pt>
                <c:pt idx="9">
                  <c:v>569</c:v>
                </c:pt>
                <c:pt idx="10">
                  <c:v>547</c:v>
                </c:pt>
                <c:pt idx="11">
                  <c:v>505</c:v>
                </c:pt>
              </c:numCache>
            </c:numRef>
          </c:val>
          <c:extLst>
            <c:ext xmlns:c16="http://schemas.microsoft.com/office/drawing/2014/chart" uri="{C3380CC4-5D6E-409C-BE32-E72D297353CC}">
              <c16:uniqueId val="{00000002-AD93-4600-BF42-C65F6F7A938D}"/>
            </c:ext>
          </c:extLst>
        </c:ser>
        <c:dLbls>
          <c:showLegendKey val="0"/>
          <c:showVal val="0"/>
          <c:showCatName val="0"/>
          <c:showSerName val="0"/>
          <c:showPercent val="0"/>
          <c:showBubbleSize val="0"/>
        </c:dLbls>
        <c:gapWidth val="150"/>
        <c:axId val="1125242640"/>
        <c:axId val="1111595936"/>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#,##0</c:formatCode>
                      <c:ptCount val="12"/>
                      <c:pt idx="0">
                        <c:v>0</c:v>
                      </c:pt>
                      <c:pt idx="1">
                        <c:v>4</c:v>
                      </c:pt>
                      <c:pt idx="2">
                        <c:v>8</c:v>
                      </c:pt>
                      <c:pt idx="3">
                        <c:v>39</c:v>
                      </c:pt>
                      <c:pt idx="4">
                        <c:v>50</c:v>
                      </c:pt>
                      <c:pt idx="5">
                        <c:v>108</c:v>
                      </c:pt>
                      <c:pt idx="6">
                        <c:v>149</c:v>
                      </c:pt>
                      <c:pt idx="7">
                        <c:v>208</c:v>
                      </c:pt>
                      <c:pt idx="8">
                        <c:v>245</c:v>
                      </c:pt>
                      <c:pt idx="9">
                        <c:v>269</c:v>
                      </c:pt>
                      <c:pt idx="10">
                        <c:v>344</c:v>
                      </c:pt>
                      <c:pt idx="11">
                        <c:v>446</c:v>
                      </c:pt>
                    </c:numCache>
                  </c:numRef>
                </c:val>
                <c:extLst>
                  <c:ext xmlns:c16="http://schemas.microsoft.com/office/drawing/2014/chart" uri="{C3380CC4-5D6E-409C-BE32-E72D297353CC}">
                    <c16:uniqueId val="{00000003-AD93-4600-BF42-C65F6F7A938D}"/>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#,##0</c:formatCode>
                      <c:ptCount val="12"/>
                      <c:pt idx="0">
                        <c:v>384</c:v>
                      </c:pt>
                      <c:pt idx="1">
                        <c:v>485</c:v>
                      </c:pt>
                      <c:pt idx="2">
                        <c:v>616</c:v>
                      </c:pt>
                      <c:pt idx="3">
                        <c:v>563</c:v>
                      </c:pt>
                      <c:pt idx="4">
                        <c:v>579</c:v>
                      </c:pt>
                      <c:pt idx="5">
                        <c:v>634</c:v>
                      </c:pt>
                      <c:pt idx="6">
                        <c:v>633</c:v>
                      </c:pt>
                      <c:pt idx="7">
                        <c:v>730</c:v>
                      </c:pt>
                      <c:pt idx="8">
                        <c:v>661</c:v>
                      </c:pt>
                      <c:pt idx="9">
                        <c:v>632</c:v>
                      </c:pt>
                      <c:pt idx="10">
                        <c:v>729</c:v>
                      </c:pt>
                      <c:pt idx="11">
                        <c:v>748</c:v>
                      </c:pt>
                    </c:numCache>
                  </c:numRef>
                </c:val>
                <c:extLst xmlns:c15="http://schemas.microsoft.com/office/drawing/2012/chart">
                  <c:ext xmlns:c16="http://schemas.microsoft.com/office/drawing/2014/chart" uri="{C3380CC4-5D6E-409C-BE32-E72D297353CC}">
                    <c16:uniqueId val="{00000004-AD93-4600-BF42-C65F6F7A938D}"/>
                  </c:ext>
                </c:extLst>
              </c15:ser>
            </c15:filteredBarSeries>
          </c:ext>
        </c:extLst>
      </c:barChart>
      <c:catAx>
        <c:axId val="11252426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1595936"/>
        <c:crosses val="autoZero"/>
        <c:auto val="1"/>
        <c:lblAlgn val="ctr"/>
        <c:lblOffset val="100"/>
        <c:noMultiLvlLbl val="0"/>
      </c:catAx>
      <c:valAx>
        <c:axId val="111159593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524264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Settled Claims'!$C$52:$N$52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Claims'!$C$54:$N$54</c:f>
              <c:numCache>
                <c:formatCode>#,##0</c:formatCode>
                <c:ptCount val="12"/>
                <c:pt idx="0">
                  <c:v>7122</c:v>
                </c:pt>
                <c:pt idx="1">
                  <c:v>7055</c:v>
                </c:pt>
                <c:pt idx="2">
                  <c:v>7004</c:v>
                </c:pt>
                <c:pt idx="3">
                  <c:v>6978</c:v>
                </c:pt>
                <c:pt idx="4">
                  <c:v>6886</c:v>
                </c:pt>
                <c:pt idx="5">
                  <c:v>6830</c:v>
                </c:pt>
                <c:pt idx="6">
                  <c:v>6786</c:v>
                </c:pt>
                <c:pt idx="7">
                  <c:v>6715</c:v>
                </c:pt>
                <c:pt idx="8">
                  <c:v>6685</c:v>
                </c:pt>
                <c:pt idx="9">
                  <c:v>6615</c:v>
                </c:pt>
                <c:pt idx="10">
                  <c:v>6563</c:v>
                </c:pt>
                <c:pt idx="11">
                  <c:v>6497</c:v>
                </c:pt>
              </c:numCache>
            </c:numRef>
          </c:val>
          <c:extLst>
            <c:ext xmlns:c16="http://schemas.microsoft.com/office/drawing/2014/chart" uri="{C3380CC4-5D6E-409C-BE32-E72D297353CC}">
              <c16:uniqueId val="{00000000-7A2C-441B-A8E9-C228D23AD2A9}"/>
            </c:ext>
          </c:extLst>
        </c:ser>
        <c:dLbls>
          <c:showLegendKey val="0"/>
          <c:showVal val="0"/>
          <c:showCatName val="0"/>
          <c:showSerName val="0"/>
          <c:showPercent val="0"/>
          <c:showBubbleSize val="0"/>
        </c:dLbls>
        <c:gapWidth val="150"/>
        <c:axId val="273349264"/>
        <c:axId val="1111787392"/>
      </c:barChart>
      <c:catAx>
        <c:axId val="273349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1787392"/>
        <c:crosses val="autoZero"/>
        <c:auto val="1"/>
        <c:lblAlgn val="ctr"/>
        <c:lblOffset val="100"/>
        <c:noMultiLvlLbl val="0"/>
      </c:catAx>
      <c:valAx>
        <c:axId val="1111787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33492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3751</c:v>
                </c:pt>
                <c:pt idx="1">
                  <c:v>3700</c:v>
                </c:pt>
                <c:pt idx="2">
                  <c:v>3454</c:v>
                </c:pt>
                <c:pt idx="3">
                  <c:v>3809</c:v>
                </c:pt>
                <c:pt idx="4">
                  <c:v>3785</c:v>
                </c:pt>
                <c:pt idx="5">
                  <c:v>3961</c:v>
                </c:pt>
                <c:pt idx="6">
                  <c:v>3763</c:v>
                </c:pt>
                <c:pt idx="7">
                  <c:v>3930</c:v>
                </c:pt>
                <c:pt idx="8">
                  <c:v>3839</c:v>
                </c:pt>
                <c:pt idx="9">
                  <c:v>3937</c:v>
                </c:pt>
                <c:pt idx="10">
                  <c:v>3944</c:v>
                </c:pt>
                <c:pt idx="11">
                  <c:v>4038</c:v>
                </c:pt>
              </c:numCache>
            </c:numRef>
          </c:val>
          <c:extLst>
            <c:ext xmlns:c16="http://schemas.microsoft.com/office/drawing/2014/chart" uri="{C3380CC4-5D6E-409C-BE32-E72D297353CC}">
              <c16:uniqueId val="{00000000-7422-4DA3-9077-590FA256CF45}"/>
            </c:ext>
          </c:extLst>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4050</c:v>
                </c:pt>
                <c:pt idx="1">
                  <c:v>3908</c:v>
                </c:pt>
                <c:pt idx="2">
                  <c:v>3818</c:v>
                </c:pt>
                <c:pt idx="3">
                  <c:v>4038</c:v>
                </c:pt>
                <c:pt idx="4">
                  <c:v>4179</c:v>
                </c:pt>
                <c:pt idx="5">
                  <c:v>3855</c:v>
                </c:pt>
                <c:pt idx="6">
                  <c:v>3942</c:v>
                </c:pt>
                <c:pt idx="7">
                  <c:v>4167</c:v>
                </c:pt>
                <c:pt idx="8">
                  <c:v>4271</c:v>
                </c:pt>
                <c:pt idx="9">
                  <c:v>4020</c:v>
                </c:pt>
                <c:pt idx="10">
                  <c:v>4289</c:v>
                </c:pt>
                <c:pt idx="11">
                  <c:v>4290</c:v>
                </c:pt>
              </c:numCache>
            </c:numRef>
          </c:val>
          <c:extLst>
            <c:ext xmlns:c16="http://schemas.microsoft.com/office/drawing/2014/chart" uri="{C3380CC4-5D6E-409C-BE32-E72D297353CC}">
              <c16:uniqueId val="{00000001-7422-4DA3-9077-590FA256CF45}"/>
            </c:ext>
          </c:extLst>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#,##0</c:formatCode>
                <c:ptCount val="12"/>
                <c:pt idx="0">
                  <c:v>4108</c:v>
                </c:pt>
                <c:pt idx="1">
                  <c:v>4017</c:v>
                </c:pt>
                <c:pt idx="2">
                  <c:v>4084</c:v>
                </c:pt>
                <c:pt idx="3">
                  <c:v>4294</c:v>
                </c:pt>
                <c:pt idx="4">
                  <c:v>4255</c:v>
                </c:pt>
                <c:pt idx="5">
                  <c:v>4110</c:v>
                </c:pt>
                <c:pt idx="6">
                  <c:v>4219</c:v>
                </c:pt>
                <c:pt idx="7">
                  <c:v>4142</c:v>
                </c:pt>
                <c:pt idx="8">
                  <c:v>4345</c:v>
                </c:pt>
                <c:pt idx="9">
                  <c:v>4184</c:v>
                </c:pt>
                <c:pt idx="10">
                  <c:v>3962</c:v>
                </c:pt>
                <c:pt idx="11">
                  <c:v>4340</c:v>
                </c:pt>
              </c:numCache>
            </c:numRef>
          </c:val>
          <c:extLst>
            <c:ext xmlns:c16="http://schemas.microsoft.com/office/drawing/2014/chart" uri="{C3380CC4-5D6E-409C-BE32-E72D297353CC}">
              <c16:uniqueId val="{00000002-7422-4DA3-9077-590FA256CF45}"/>
            </c:ext>
          </c:extLst>
        </c:ser>
        <c:dLbls>
          <c:showLegendKey val="0"/>
          <c:showVal val="0"/>
          <c:showCatName val="0"/>
          <c:showSerName val="0"/>
          <c:showPercent val="0"/>
          <c:showBubbleSize val="0"/>
        </c:dLbls>
        <c:gapWidth val="150"/>
        <c:axId val="1842387136"/>
        <c:axId val="2315376"/>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#,##0</c:formatCode>
                      <c:ptCount val="12"/>
                      <c:pt idx="0">
                        <c:v>0</c:v>
                      </c:pt>
                      <c:pt idx="1">
                        <c:v>1300</c:v>
                      </c:pt>
                      <c:pt idx="2">
                        <c:v>1281</c:v>
                      </c:pt>
                      <c:pt idx="3">
                        <c:v>1978</c:v>
                      </c:pt>
                      <c:pt idx="4">
                        <c:v>2105</c:v>
                      </c:pt>
                      <c:pt idx="5">
                        <c:v>2417</c:v>
                      </c:pt>
                      <c:pt idx="6">
                        <c:v>2475</c:v>
                      </c:pt>
                      <c:pt idx="7">
                        <c:v>2764</c:v>
                      </c:pt>
                      <c:pt idx="8">
                        <c:v>2658</c:v>
                      </c:pt>
                      <c:pt idx="9">
                        <c:v>2944</c:v>
                      </c:pt>
                      <c:pt idx="10">
                        <c:v>3020</c:v>
                      </c:pt>
                      <c:pt idx="11">
                        <c:v>3147</c:v>
                      </c:pt>
                    </c:numCache>
                  </c:numRef>
                </c:val>
                <c:extLst>
                  <c:ext xmlns:c16="http://schemas.microsoft.com/office/drawing/2014/chart" uri="{C3380CC4-5D6E-409C-BE32-E72D297353CC}">
                    <c16:uniqueId val="{00000003-7422-4DA3-9077-590FA256CF4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#,##0</c:formatCode>
                      <c:ptCount val="12"/>
                      <c:pt idx="0">
                        <c:v>3308</c:v>
                      </c:pt>
                      <c:pt idx="1">
                        <c:v>3107</c:v>
                      </c:pt>
                      <c:pt idx="2">
                        <c:v>3177</c:v>
                      </c:pt>
                      <c:pt idx="3">
                        <c:v>3330</c:v>
                      </c:pt>
                      <c:pt idx="4">
                        <c:v>3291</c:v>
                      </c:pt>
                      <c:pt idx="5">
                        <c:v>3313</c:v>
                      </c:pt>
                      <c:pt idx="6">
                        <c:v>3340</c:v>
                      </c:pt>
                      <c:pt idx="7">
                        <c:v>3405</c:v>
                      </c:pt>
                      <c:pt idx="8">
                        <c:v>3578</c:v>
                      </c:pt>
                      <c:pt idx="9">
                        <c:v>3448</c:v>
                      </c:pt>
                      <c:pt idx="10">
                        <c:v>3628</c:v>
                      </c:pt>
                      <c:pt idx="11">
                        <c:v>3798</c:v>
                      </c:pt>
                    </c:numCache>
                  </c:numRef>
                </c:val>
                <c:extLst xmlns:c15="http://schemas.microsoft.com/office/drawing/2012/chart">
                  <c:ext xmlns:c16="http://schemas.microsoft.com/office/drawing/2014/chart" uri="{C3380CC4-5D6E-409C-BE32-E72D297353CC}">
                    <c16:uniqueId val="{00000004-7422-4DA3-9077-590FA256CF45}"/>
                  </c:ext>
                </c:extLst>
              </c15:ser>
            </c15:filteredBarSeries>
          </c:ext>
        </c:extLst>
      </c:barChart>
      <c:catAx>
        <c:axId val="184238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15376"/>
        <c:crosses val="autoZero"/>
        <c:auto val="1"/>
        <c:lblAlgn val="ctr"/>
        <c:lblOffset val="100"/>
        <c:noMultiLvlLbl val="0"/>
      </c:catAx>
      <c:valAx>
        <c:axId val="23153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23871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Sent'!$C$52:$N$52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Sent'!$C$54:$N$54</c:f>
              <c:numCache>
                <c:formatCode>#,##0</c:formatCode>
                <c:ptCount val="12"/>
                <c:pt idx="0">
                  <c:v>60128</c:v>
                </c:pt>
                <c:pt idx="1">
                  <c:v>59335</c:v>
                </c:pt>
                <c:pt idx="2">
                  <c:v>59410</c:v>
                </c:pt>
                <c:pt idx="3">
                  <c:v>59280</c:v>
                </c:pt>
                <c:pt idx="4">
                  <c:v>58998</c:v>
                </c:pt>
                <c:pt idx="5">
                  <c:v>59043</c:v>
                </c:pt>
                <c:pt idx="6">
                  <c:v>59095</c:v>
                </c:pt>
                <c:pt idx="7">
                  <c:v>58118</c:v>
                </c:pt>
                <c:pt idx="8">
                  <c:v>58667</c:v>
                </c:pt>
                <c:pt idx="9">
                  <c:v>58365</c:v>
                </c:pt>
                <c:pt idx="10">
                  <c:v>58147</c:v>
                </c:pt>
                <c:pt idx="11">
                  <c:v>58223</c:v>
                </c:pt>
              </c:numCache>
            </c:numRef>
          </c:val>
          <c:extLst>
            <c:ext xmlns:c16="http://schemas.microsoft.com/office/drawing/2014/chart" uri="{C3380CC4-5D6E-409C-BE32-E72D297353CC}">
              <c16:uniqueId val="{00000000-56F8-4194-98A0-1F766EFA4F8B}"/>
            </c:ext>
          </c:extLst>
        </c:ser>
        <c:dLbls>
          <c:showLegendKey val="0"/>
          <c:showVal val="0"/>
          <c:showCatName val="0"/>
          <c:showSerName val="0"/>
          <c:showPercent val="0"/>
          <c:showBubbleSize val="0"/>
        </c:dLbls>
        <c:gapWidth val="150"/>
        <c:axId val="952480048"/>
        <c:axId val="952480608"/>
      </c:barChart>
      <c:catAx>
        <c:axId val="9524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2480608"/>
        <c:crosses val="autoZero"/>
        <c:auto val="1"/>
        <c:lblAlgn val="ctr"/>
        <c:lblOffset val="100"/>
        <c:noMultiLvlLbl val="0"/>
      </c:catAx>
      <c:valAx>
        <c:axId val="9524806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2480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Left at Stage 1'!$B$14</c:f>
              <c:strCache>
                <c:ptCount val="1"/>
                <c:pt idx="0">
                  <c:v>2015-2016</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1'!$C$16:$N$16</c:f>
              <c:numCache>
                <c:formatCode>#,##0</c:formatCode>
                <c:ptCount val="12"/>
                <c:pt idx="0">
                  <c:v>3590</c:v>
                </c:pt>
                <c:pt idx="1">
                  <c:v>3947</c:v>
                </c:pt>
                <c:pt idx="2">
                  <c:v>3769</c:v>
                </c:pt>
                <c:pt idx="3">
                  <c:v>3603</c:v>
                </c:pt>
                <c:pt idx="4">
                  <c:v>3447</c:v>
                </c:pt>
                <c:pt idx="5">
                  <c:v>3271</c:v>
                </c:pt>
                <c:pt idx="6">
                  <c:v>2786</c:v>
                </c:pt>
                <c:pt idx="7">
                  <c:v>3433</c:v>
                </c:pt>
                <c:pt idx="8">
                  <c:v>3395</c:v>
                </c:pt>
                <c:pt idx="9">
                  <c:v>3163</c:v>
                </c:pt>
                <c:pt idx="10">
                  <c:v>3405</c:v>
                </c:pt>
                <c:pt idx="11">
                  <c:v>3103</c:v>
                </c:pt>
              </c:numCache>
            </c:numRef>
          </c:val>
          <c:extLst>
            <c:ext xmlns:c16="http://schemas.microsoft.com/office/drawing/2014/chart" uri="{C3380CC4-5D6E-409C-BE32-E72D297353CC}">
              <c16:uniqueId val="{00000000-23F6-40A0-B633-1A4CA58C8F14}"/>
            </c:ext>
          </c:extLst>
        </c:ser>
        <c:ser>
          <c:idx val="3"/>
          <c:order val="3"/>
          <c:tx>
            <c:strRef>
              <c:f>'No of CNFs Left at Stage 1'!$B$9</c:f>
              <c:strCache>
                <c:ptCount val="1"/>
                <c:pt idx="0">
                  <c:v>2016-2017</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1'!$C$11:$N$11</c:f>
              <c:numCache>
                <c:formatCode>#,##0</c:formatCode>
                <c:ptCount val="12"/>
                <c:pt idx="0">
                  <c:v>3304</c:v>
                </c:pt>
                <c:pt idx="1">
                  <c:v>3277</c:v>
                </c:pt>
                <c:pt idx="2">
                  <c:v>3203</c:v>
                </c:pt>
                <c:pt idx="3">
                  <c:v>3320</c:v>
                </c:pt>
                <c:pt idx="4">
                  <c:v>2836</c:v>
                </c:pt>
                <c:pt idx="5">
                  <c:v>2833</c:v>
                </c:pt>
                <c:pt idx="6">
                  <c:v>2374</c:v>
                </c:pt>
                <c:pt idx="7">
                  <c:v>3297</c:v>
                </c:pt>
                <c:pt idx="8">
                  <c:v>2622</c:v>
                </c:pt>
                <c:pt idx="9">
                  <c:v>3139</c:v>
                </c:pt>
                <c:pt idx="10">
                  <c:v>2962</c:v>
                </c:pt>
                <c:pt idx="11">
                  <c:v>2907</c:v>
                </c:pt>
              </c:numCache>
            </c:numRef>
          </c:val>
          <c:extLst>
            <c:ext xmlns:c16="http://schemas.microsoft.com/office/drawing/2014/chart" uri="{C3380CC4-5D6E-409C-BE32-E72D297353CC}">
              <c16:uniqueId val="{00000001-23F6-40A0-B633-1A4CA58C8F14}"/>
            </c:ext>
          </c:extLst>
        </c:ser>
        <c:ser>
          <c:idx val="4"/>
          <c:order val="4"/>
          <c:tx>
            <c:strRef>
              <c:f>'No of CNFs Left at Stage 1'!$B$4</c:f>
              <c:strCache>
                <c:ptCount val="1"/>
                <c:pt idx="0">
                  <c:v>2017-2018</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1'!$C$6:$N$6</c:f>
              <c:numCache>
                <c:formatCode>#,##0</c:formatCode>
                <c:ptCount val="12"/>
                <c:pt idx="0">
                  <c:v>2924</c:v>
                </c:pt>
                <c:pt idx="1">
                  <c:v>2888</c:v>
                </c:pt>
                <c:pt idx="2">
                  <c:v>3055</c:v>
                </c:pt>
                <c:pt idx="3">
                  <c:v>3115</c:v>
                </c:pt>
                <c:pt idx="4">
                  <c:v>2616</c:v>
                </c:pt>
                <c:pt idx="5">
                  <c:v>2877</c:v>
                </c:pt>
                <c:pt idx="6">
                  <c:v>2271</c:v>
                </c:pt>
                <c:pt idx="7">
                  <c:v>1972</c:v>
                </c:pt>
                <c:pt idx="8">
                  <c:v>2772</c:v>
                </c:pt>
                <c:pt idx="9">
                  <c:v>2887</c:v>
                </c:pt>
                <c:pt idx="10">
                  <c:v>2818</c:v>
                </c:pt>
                <c:pt idx="11">
                  <c:v>2308</c:v>
                </c:pt>
              </c:numCache>
            </c:numRef>
          </c:val>
          <c:extLst>
            <c:ext xmlns:c16="http://schemas.microsoft.com/office/drawing/2014/chart" uri="{C3380CC4-5D6E-409C-BE32-E72D297353CC}">
              <c16:uniqueId val="{00000002-23F6-40A0-B633-1A4CA58C8F14}"/>
            </c:ext>
          </c:extLst>
        </c:ser>
        <c:dLbls>
          <c:showLegendKey val="0"/>
          <c:showVal val="0"/>
          <c:showCatName val="0"/>
          <c:showSerName val="0"/>
          <c:showPercent val="0"/>
          <c:showBubbleSize val="0"/>
        </c:dLbls>
        <c:gapWidth val="150"/>
        <c:axId val="949868624"/>
        <c:axId val="949869184"/>
        <c:extLst>
          <c:ext xmlns:c15="http://schemas.microsoft.com/office/drawing/2012/chart" uri="{02D57815-91ED-43cb-92C2-25804820EDAC}">
            <c15:filteredBarSeries>
              <c15:ser>
                <c:idx val="1"/>
                <c:order val="0"/>
                <c:tx>
                  <c:strRef>
                    <c:extLst>
                      <c:ext uri="{02D57815-91ED-43cb-92C2-25804820EDAC}">
                        <c15:formulaRef>
                          <c15:sqref>'No of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Left at Stage 1'!$C$26:$N$26</c15:sqref>
                        </c15:formulaRef>
                      </c:ext>
                    </c:extLst>
                    <c:numCache>
                      <c:formatCode>#,##0</c:formatCode>
                      <c:ptCount val="12"/>
                      <c:pt idx="0">
                        <c:v>6</c:v>
                      </c:pt>
                      <c:pt idx="1">
                        <c:v>208</c:v>
                      </c:pt>
                      <c:pt idx="2">
                        <c:v>840</c:v>
                      </c:pt>
                      <c:pt idx="3">
                        <c:v>1558</c:v>
                      </c:pt>
                      <c:pt idx="4">
                        <c:v>1837</c:v>
                      </c:pt>
                      <c:pt idx="5">
                        <c:v>2352</c:v>
                      </c:pt>
                      <c:pt idx="6">
                        <c:v>2165</c:v>
                      </c:pt>
                      <c:pt idx="7">
                        <c:v>3147</c:v>
                      </c:pt>
                      <c:pt idx="8">
                        <c:v>3269</c:v>
                      </c:pt>
                      <c:pt idx="9">
                        <c:v>3467</c:v>
                      </c:pt>
                      <c:pt idx="10">
                        <c:v>3535</c:v>
                      </c:pt>
                      <c:pt idx="11">
                        <c:v>3973</c:v>
                      </c:pt>
                    </c:numCache>
                  </c:numRef>
                </c:val>
                <c:extLst>
                  <c:ext xmlns:c16="http://schemas.microsoft.com/office/drawing/2014/chart" uri="{C3380CC4-5D6E-409C-BE32-E72D297353CC}">
                    <c16:uniqueId val="{00000003-23F6-40A0-B633-1A4CA58C8F1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Left at Stage 1'!$C$21:$N$21</c15:sqref>
                        </c15:formulaRef>
                      </c:ext>
                    </c:extLst>
                    <c:numCache>
                      <c:formatCode>#,##0</c:formatCode>
                      <c:ptCount val="12"/>
                      <c:pt idx="0">
                        <c:v>3643</c:v>
                      </c:pt>
                      <c:pt idx="1">
                        <c:v>4135</c:v>
                      </c:pt>
                      <c:pt idx="2">
                        <c:v>4310</c:v>
                      </c:pt>
                      <c:pt idx="3">
                        <c:v>4079</c:v>
                      </c:pt>
                      <c:pt idx="4">
                        <c:v>4091</c:v>
                      </c:pt>
                      <c:pt idx="5">
                        <c:v>3618</c:v>
                      </c:pt>
                      <c:pt idx="6">
                        <c:v>3152</c:v>
                      </c:pt>
                      <c:pt idx="7">
                        <c:v>4068</c:v>
                      </c:pt>
                      <c:pt idx="8">
                        <c:v>3802</c:v>
                      </c:pt>
                      <c:pt idx="9">
                        <c:v>3397</c:v>
                      </c:pt>
                      <c:pt idx="10">
                        <c:v>3939</c:v>
                      </c:pt>
                      <c:pt idx="11">
                        <c:v>3911</c:v>
                      </c:pt>
                    </c:numCache>
                  </c:numRef>
                </c:val>
                <c:extLst xmlns:c15="http://schemas.microsoft.com/office/drawing/2012/chart">
                  <c:ext xmlns:c16="http://schemas.microsoft.com/office/drawing/2014/chart" uri="{C3380CC4-5D6E-409C-BE32-E72D297353CC}">
                    <c16:uniqueId val="{00000004-23F6-40A0-B633-1A4CA58C8F14}"/>
                  </c:ext>
                </c:extLst>
              </c15:ser>
            </c15:filteredBarSeries>
          </c:ext>
        </c:extLst>
      </c:barChart>
      <c:catAx>
        <c:axId val="949868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9869184"/>
        <c:crosses val="autoZero"/>
        <c:auto val="1"/>
        <c:lblAlgn val="ctr"/>
        <c:lblOffset val="100"/>
        <c:noMultiLvlLbl val="0"/>
      </c:catAx>
      <c:valAx>
        <c:axId val="94986918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986862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Left at Stage 1'!$C$52:$N$52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1'!$C$54:$N$54</c:f>
              <c:numCache>
                <c:formatCode>#,##0</c:formatCode>
                <c:ptCount val="12"/>
                <c:pt idx="0">
                  <c:v>35694</c:v>
                </c:pt>
                <c:pt idx="1">
                  <c:v>35305</c:v>
                </c:pt>
                <c:pt idx="2">
                  <c:v>35157</c:v>
                </c:pt>
                <c:pt idx="3">
                  <c:v>34952</c:v>
                </c:pt>
                <c:pt idx="4">
                  <c:v>34732</c:v>
                </c:pt>
                <c:pt idx="5">
                  <c:v>34776</c:v>
                </c:pt>
                <c:pt idx="6">
                  <c:v>34673</c:v>
                </c:pt>
                <c:pt idx="7">
                  <c:v>33348</c:v>
                </c:pt>
                <c:pt idx="8">
                  <c:v>33498</c:v>
                </c:pt>
                <c:pt idx="9">
                  <c:v>33246</c:v>
                </c:pt>
                <c:pt idx="10">
                  <c:v>33102</c:v>
                </c:pt>
                <c:pt idx="11">
                  <c:v>32503</c:v>
                </c:pt>
              </c:numCache>
            </c:numRef>
          </c:val>
          <c:extLst>
            <c:ext xmlns:c16="http://schemas.microsoft.com/office/drawing/2014/chart" uri="{C3380CC4-5D6E-409C-BE32-E72D297353CC}">
              <c16:uniqueId val="{00000000-2DE1-4460-B26B-B578309B5B26}"/>
            </c:ext>
          </c:extLst>
        </c:ser>
        <c:dLbls>
          <c:showLegendKey val="0"/>
          <c:showVal val="0"/>
          <c:showCatName val="0"/>
          <c:showSerName val="0"/>
          <c:showPercent val="0"/>
          <c:showBubbleSize val="0"/>
        </c:dLbls>
        <c:gapWidth val="150"/>
        <c:axId val="1143431232"/>
        <c:axId val="1143431792"/>
      </c:barChart>
      <c:catAx>
        <c:axId val="1143431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431792"/>
        <c:crosses val="autoZero"/>
        <c:auto val="1"/>
        <c:lblAlgn val="ctr"/>
        <c:lblOffset val="100"/>
        <c:noMultiLvlLbl val="0"/>
      </c:catAx>
      <c:valAx>
        <c:axId val="11434317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4312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General</c:formatCode>
                <c:ptCount val="12"/>
                <c:pt idx="0">
                  <c:v>60</c:v>
                </c:pt>
                <c:pt idx="1">
                  <c:v>79</c:v>
                </c:pt>
                <c:pt idx="2">
                  <c:v>68</c:v>
                </c:pt>
                <c:pt idx="3">
                  <c:v>85</c:v>
                </c:pt>
                <c:pt idx="4">
                  <c:v>87</c:v>
                </c:pt>
                <c:pt idx="5">
                  <c:v>60</c:v>
                </c:pt>
                <c:pt idx="6">
                  <c:v>61</c:v>
                </c:pt>
                <c:pt idx="7">
                  <c:v>76</c:v>
                </c:pt>
                <c:pt idx="8">
                  <c:v>80</c:v>
                </c:pt>
                <c:pt idx="9">
                  <c:v>71</c:v>
                </c:pt>
                <c:pt idx="10">
                  <c:v>87</c:v>
                </c:pt>
                <c:pt idx="11">
                  <c:v>101</c:v>
                </c:pt>
              </c:numCache>
            </c:numRef>
          </c:val>
          <c:extLst>
            <c:ext xmlns:c16="http://schemas.microsoft.com/office/drawing/2014/chart" uri="{C3380CC4-5D6E-409C-BE32-E72D297353CC}">
              <c16:uniqueId val="{00000000-B243-45FC-9BCF-FE68AD81EDD4}"/>
            </c:ext>
          </c:extLst>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General</c:formatCode>
                <c:ptCount val="12"/>
                <c:pt idx="0">
                  <c:v>77</c:v>
                </c:pt>
                <c:pt idx="1">
                  <c:v>84</c:v>
                </c:pt>
                <c:pt idx="2">
                  <c:v>87</c:v>
                </c:pt>
                <c:pt idx="3">
                  <c:v>86</c:v>
                </c:pt>
                <c:pt idx="4">
                  <c:v>76</c:v>
                </c:pt>
                <c:pt idx="5">
                  <c:v>74</c:v>
                </c:pt>
                <c:pt idx="6">
                  <c:v>56</c:v>
                </c:pt>
                <c:pt idx="7">
                  <c:v>80</c:v>
                </c:pt>
                <c:pt idx="8">
                  <c:v>66</c:v>
                </c:pt>
                <c:pt idx="9">
                  <c:v>63</c:v>
                </c:pt>
                <c:pt idx="10">
                  <c:v>67</c:v>
                </c:pt>
                <c:pt idx="11">
                  <c:v>64</c:v>
                </c:pt>
              </c:numCache>
            </c:numRef>
          </c:val>
          <c:extLst>
            <c:ext xmlns:c16="http://schemas.microsoft.com/office/drawing/2014/chart" uri="{C3380CC4-5D6E-409C-BE32-E72D297353CC}">
              <c16:uniqueId val="{00000001-B243-45FC-9BCF-FE68AD81EDD4}"/>
            </c:ext>
          </c:extLst>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General</c:formatCode>
                <c:ptCount val="12"/>
                <c:pt idx="0">
                  <c:v>62</c:v>
                </c:pt>
                <c:pt idx="1">
                  <c:v>57</c:v>
                </c:pt>
                <c:pt idx="2">
                  <c:v>64</c:v>
                </c:pt>
                <c:pt idx="3">
                  <c:v>52</c:v>
                </c:pt>
                <c:pt idx="4">
                  <c:v>58</c:v>
                </c:pt>
                <c:pt idx="5">
                  <c:v>47</c:v>
                </c:pt>
                <c:pt idx="6">
                  <c:v>52</c:v>
                </c:pt>
                <c:pt idx="7">
                  <c:v>73</c:v>
                </c:pt>
                <c:pt idx="8">
                  <c:v>69</c:v>
                </c:pt>
                <c:pt idx="9">
                  <c:v>62</c:v>
                </c:pt>
                <c:pt idx="10">
                  <c:v>56</c:v>
                </c:pt>
                <c:pt idx="11">
                  <c:v>51</c:v>
                </c:pt>
              </c:numCache>
            </c:numRef>
          </c:val>
          <c:extLst>
            <c:ext xmlns:c16="http://schemas.microsoft.com/office/drawing/2014/chart" uri="{C3380CC4-5D6E-409C-BE32-E72D297353CC}">
              <c16:uniqueId val="{00000002-B243-45FC-9BCF-FE68AD81EDD4}"/>
            </c:ext>
          </c:extLst>
        </c:ser>
        <c:dLbls>
          <c:showLegendKey val="0"/>
          <c:showVal val="0"/>
          <c:showCatName val="0"/>
          <c:showSerName val="0"/>
          <c:showPercent val="0"/>
          <c:showBubbleSize val="0"/>
        </c:dLbls>
        <c:gapWidth val="150"/>
        <c:axId val="1124408528"/>
        <c:axId val="1124409088"/>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General</c:formatCode>
                      <c:ptCount val="12"/>
                      <c:pt idx="0">
                        <c:v>0</c:v>
                      </c:pt>
                      <c:pt idx="1">
                        <c:v>0</c:v>
                      </c:pt>
                      <c:pt idx="2">
                        <c:v>1</c:v>
                      </c:pt>
                      <c:pt idx="3">
                        <c:v>0</c:v>
                      </c:pt>
                      <c:pt idx="4">
                        <c:v>6</c:v>
                      </c:pt>
                      <c:pt idx="5">
                        <c:v>10</c:v>
                      </c:pt>
                      <c:pt idx="6">
                        <c:v>16</c:v>
                      </c:pt>
                      <c:pt idx="7">
                        <c:v>29</c:v>
                      </c:pt>
                      <c:pt idx="8">
                        <c:v>26</c:v>
                      </c:pt>
                      <c:pt idx="9">
                        <c:v>34</c:v>
                      </c:pt>
                      <c:pt idx="10">
                        <c:v>41</c:v>
                      </c:pt>
                      <c:pt idx="11">
                        <c:v>53</c:v>
                      </c:pt>
                    </c:numCache>
                  </c:numRef>
                </c:val>
                <c:extLst>
                  <c:ext xmlns:c16="http://schemas.microsoft.com/office/drawing/2014/chart" uri="{C3380CC4-5D6E-409C-BE32-E72D297353CC}">
                    <c16:uniqueId val="{00000003-B243-45FC-9BCF-FE68AD81EDD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General</c:formatCode>
                      <c:ptCount val="12"/>
                      <c:pt idx="0">
                        <c:v>37</c:v>
                      </c:pt>
                      <c:pt idx="1">
                        <c:v>62</c:v>
                      </c:pt>
                      <c:pt idx="2">
                        <c:v>60</c:v>
                      </c:pt>
                      <c:pt idx="3">
                        <c:v>62</c:v>
                      </c:pt>
                      <c:pt idx="4">
                        <c:v>62</c:v>
                      </c:pt>
                      <c:pt idx="5">
                        <c:v>55</c:v>
                      </c:pt>
                      <c:pt idx="6">
                        <c:v>67</c:v>
                      </c:pt>
                      <c:pt idx="7">
                        <c:v>65</c:v>
                      </c:pt>
                      <c:pt idx="8">
                        <c:v>79</c:v>
                      </c:pt>
                      <c:pt idx="9">
                        <c:v>70</c:v>
                      </c:pt>
                      <c:pt idx="10">
                        <c:v>59</c:v>
                      </c:pt>
                      <c:pt idx="11">
                        <c:v>75</c:v>
                      </c:pt>
                    </c:numCache>
                  </c:numRef>
                </c:val>
                <c:extLst xmlns:c15="http://schemas.microsoft.com/office/drawing/2012/chart">
                  <c:ext xmlns:c16="http://schemas.microsoft.com/office/drawing/2014/chart" uri="{C3380CC4-5D6E-409C-BE32-E72D297353CC}">
                    <c16:uniqueId val="{00000004-B243-45FC-9BCF-FE68AD81EDD4}"/>
                  </c:ext>
                </c:extLst>
              </c15:ser>
            </c15:filteredBarSeries>
          </c:ext>
        </c:extLst>
      </c:barChart>
      <c:catAx>
        <c:axId val="112440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4409088"/>
        <c:crosses val="autoZero"/>
        <c:auto val="1"/>
        <c:lblAlgn val="ctr"/>
        <c:lblOffset val="100"/>
        <c:noMultiLvlLbl val="0"/>
      </c:catAx>
      <c:valAx>
        <c:axId val="11244090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44085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'Stage 2 Exit'!$C$52:$N$52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Exit'!$C$54:$N$54</c:f>
              <c:numCache>
                <c:formatCode>General</c:formatCode>
                <c:ptCount val="12"/>
                <c:pt idx="0">
                  <c:v>865</c:v>
                </c:pt>
                <c:pt idx="1">
                  <c:v>838</c:v>
                </c:pt>
                <c:pt idx="2">
                  <c:v>815</c:v>
                </c:pt>
                <c:pt idx="3">
                  <c:v>781</c:v>
                </c:pt>
                <c:pt idx="4">
                  <c:v>763</c:v>
                </c:pt>
                <c:pt idx="5">
                  <c:v>736</c:v>
                </c:pt>
                <c:pt idx="6">
                  <c:v>732</c:v>
                </c:pt>
                <c:pt idx="7">
                  <c:v>725</c:v>
                </c:pt>
                <c:pt idx="8">
                  <c:v>728</c:v>
                </c:pt>
                <c:pt idx="9">
                  <c:v>727</c:v>
                </c:pt>
                <c:pt idx="10">
                  <c:v>716</c:v>
                </c:pt>
                <c:pt idx="11">
                  <c:v>703</c:v>
                </c:pt>
              </c:numCache>
            </c:numRef>
          </c:val>
          <c:extLst>
            <c:ext xmlns:c16="http://schemas.microsoft.com/office/drawing/2014/chart" uri="{C3380CC4-5D6E-409C-BE32-E72D297353CC}">
              <c16:uniqueId val="{00000000-2021-4D72-A69B-65E593B15E21}"/>
            </c:ext>
          </c:extLst>
        </c:ser>
        <c:dLbls>
          <c:showLegendKey val="0"/>
          <c:showVal val="0"/>
          <c:showCatName val="0"/>
          <c:showSerName val="0"/>
          <c:showPercent val="0"/>
          <c:showBubbleSize val="0"/>
        </c:dLbls>
        <c:gapWidth val="150"/>
        <c:axId val="1714760816"/>
        <c:axId val="1714761376"/>
      </c:barChart>
      <c:catAx>
        <c:axId val="1714760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14761376"/>
        <c:crosses val="autoZero"/>
        <c:auto val="1"/>
        <c:lblAlgn val="ctr"/>
        <c:lblOffset val="100"/>
        <c:noMultiLvlLbl val="0"/>
      </c:catAx>
      <c:valAx>
        <c:axId val="17147613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147608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1201</c:v>
                </c:pt>
                <c:pt idx="1">
                  <c:v>1314</c:v>
                </c:pt>
                <c:pt idx="2">
                  <c:v>1313</c:v>
                </c:pt>
                <c:pt idx="3">
                  <c:v>1311</c:v>
                </c:pt>
                <c:pt idx="4">
                  <c:v>1089</c:v>
                </c:pt>
                <c:pt idx="5">
                  <c:v>1145</c:v>
                </c:pt>
                <c:pt idx="6">
                  <c:v>1154</c:v>
                </c:pt>
                <c:pt idx="7">
                  <c:v>1335</c:v>
                </c:pt>
                <c:pt idx="8">
                  <c:v>1231</c:v>
                </c:pt>
                <c:pt idx="9">
                  <c:v>1186</c:v>
                </c:pt>
                <c:pt idx="10">
                  <c:v>1199</c:v>
                </c:pt>
                <c:pt idx="11">
                  <c:v>1221</c:v>
                </c:pt>
              </c:numCache>
            </c:numRef>
          </c:val>
          <c:extLst>
            <c:ext xmlns:c16="http://schemas.microsoft.com/office/drawing/2014/chart" uri="{C3380CC4-5D6E-409C-BE32-E72D297353CC}">
              <c16:uniqueId val="{00000000-AAFB-46CC-87DD-D8585515A77A}"/>
            </c:ext>
          </c:extLst>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1123</c:v>
                </c:pt>
                <c:pt idx="1">
                  <c:v>1095</c:v>
                </c:pt>
                <c:pt idx="2">
                  <c:v>1100</c:v>
                </c:pt>
                <c:pt idx="3">
                  <c:v>1064</c:v>
                </c:pt>
                <c:pt idx="4">
                  <c:v>865</c:v>
                </c:pt>
                <c:pt idx="5">
                  <c:v>960</c:v>
                </c:pt>
                <c:pt idx="6">
                  <c:v>860</c:v>
                </c:pt>
                <c:pt idx="7">
                  <c:v>1029</c:v>
                </c:pt>
                <c:pt idx="8">
                  <c:v>838</c:v>
                </c:pt>
                <c:pt idx="9">
                  <c:v>978</c:v>
                </c:pt>
                <c:pt idx="10">
                  <c:v>994</c:v>
                </c:pt>
                <c:pt idx="11">
                  <c:v>1008</c:v>
                </c:pt>
              </c:numCache>
            </c:numRef>
          </c:val>
          <c:extLst>
            <c:ext xmlns:c16="http://schemas.microsoft.com/office/drawing/2014/chart" uri="{C3380CC4-5D6E-409C-BE32-E72D297353CC}">
              <c16:uniqueId val="{00000001-AAFB-46CC-87DD-D8585515A77A}"/>
            </c:ext>
          </c:extLst>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#,##0</c:formatCode>
                <c:ptCount val="12"/>
                <c:pt idx="0">
                  <c:v>1031</c:v>
                </c:pt>
                <c:pt idx="1">
                  <c:v>967</c:v>
                </c:pt>
                <c:pt idx="2">
                  <c:v>1045</c:v>
                </c:pt>
                <c:pt idx="3">
                  <c:v>1068</c:v>
                </c:pt>
                <c:pt idx="4">
                  <c:v>868</c:v>
                </c:pt>
                <c:pt idx="5">
                  <c:v>1050</c:v>
                </c:pt>
                <c:pt idx="6">
                  <c:v>863</c:v>
                </c:pt>
                <c:pt idx="7">
                  <c:v>1032</c:v>
                </c:pt>
                <c:pt idx="8">
                  <c:v>963</c:v>
                </c:pt>
                <c:pt idx="9">
                  <c:v>1008</c:v>
                </c:pt>
                <c:pt idx="10">
                  <c:v>938</c:v>
                </c:pt>
                <c:pt idx="11">
                  <c:v>1072</c:v>
                </c:pt>
              </c:numCache>
            </c:numRef>
          </c:val>
          <c:extLst>
            <c:ext xmlns:c16="http://schemas.microsoft.com/office/drawing/2014/chart" uri="{C3380CC4-5D6E-409C-BE32-E72D297353CC}">
              <c16:uniqueId val="{00000002-AAFB-46CC-87DD-D8585515A77A}"/>
            </c:ext>
          </c:extLst>
        </c:ser>
        <c:dLbls>
          <c:showLegendKey val="0"/>
          <c:showVal val="0"/>
          <c:showCatName val="0"/>
          <c:showSerName val="0"/>
          <c:showPercent val="0"/>
          <c:showBubbleSize val="0"/>
        </c:dLbls>
        <c:gapWidth val="150"/>
        <c:axId val="1706054016"/>
        <c:axId val="941689648"/>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#,##0</c:formatCode>
                      <c:ptCount val="12"/>
                      <c:pt idx="0">
                        <c:v>124</c:v>
                      </c:pt>
                      <c:pt idx="1">
                        <c:v>481</c:v>
                      </c:pt>
                      <c:pt idx="2">
                        <c:v>579</c:v>
                      </c:pt>
                      <c:pt idx="3">
                        <c:v>625</c:v>
                      </c:pt>
                      <c:pt idx="4">
                        <c:v>536</c:v>
                      </c:pt>
                      <c:pt idx="5">
                        <c:v>871</c:v>
                      </c:pt>
                      <c:pt idx="6">
                        <c:v>848</c:v>
                      </c:pt>
                      <c:pt idx="7">
                        <c:v>921</c:v>
                      </c:pt>
                      <c:pt idx="8">
                        <c:v>1006</c:v>
                      </c:pt>
                      <c:pt idx="9">
                        <c:v>969</c:v>
                      </c:pt>
                      <c:pt idx="10">
                        <c:v>1006</c:v>
                      </c:pt>
                      <c:pt idx="11">
                        <c:v>1180</c:v>
                      </c:pt>
                    </c:numCache>
                  </c:numRef>
                </c:val>
                <c:extLst>
                  <c:ext xmlns:c16="http://schemas.microsoft.com/office/drawing/2014/chart" uri="{C3380CC4-5D6E-409C-BE32-E72D297353CC}">
                    <c16:uniqueId val="{00000003-AAFB-46CC-87DD-D8585515A77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#,##0</c:formatCode>
                      <c:ptCount val="12"/>
                      <c:pt idx="0">
                        <c:v>999</c:v>
                      </c:pt>
                      <c:pt idx="1">
                        <c:v>1326</c:v>
                      </c:pt>
                      <c:pt idx="2">
                        <c:v>1468</c:v>
                      </c:pt>
                      <c:pt idx="3">
                        <c:v>1247</c:v>
                      </c:pt>
                      <c:pt idx="4">
                        <c:v>1149</c:v>
                      </c:pt>
                      <c:pt idx="5">
                        <c:v>1296</c:v>
                      </c:pt>
                      <c:pt idx="6">
                        <c:v>1110</c:v>
                      </c:pt>
                      <c:pt idx="7">
                        <c:v>1638</c:v>
                      </c:pt>
                      <c:pt idx="8">
                        <c:v>1241</c:v>
                      </c:pt>
                      <c:pt idx="9">
                        <c:v>1152</c:v>
                      </c:pt>
                      <c:pt idx="10">
                        <c:v>1297</c:v>
                      </c:pt>
                      <c:pt idx="11">
                        <c:v>1337</c:v>
                      </c:pt>
                    </c:numCache>
                  </c:numRef>
                </c:val>
                <c:extLst xmlns:c15="http://schemas.microsoft.com/office/drawing/2012/chart">
                  <c:ext xmlns:c16="http://schemas.microsoft.com/office/drawing/2014/chart" uri="{C3380CC4-5D6E-409C-BE32-E72D297353CC}">
                    <c16:uniqueId val="{00000004-AAFB-46CC-87DD-D8585515A77A}"/>
                  </c:ext>
                </c:extLst>
              </c15:ser>
            </c15:filteredBarSeries>
          </c:ext>
        </c:extLst>
      </c:barChart>
      <c:catAx>
        <c:axId val="1706054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1689648"/>
        <c:crosses val="autoZero"/>
        <c:auto val="1"/>
        <c:lblAlgn val="ctr"/>
        <c:lblOffset val="100"/>
        <c:noMultiLvlLbl val="0"/>
      </c:catAx>
      <c:valAx>
        <c:axId val="941689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0605401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'Exit Process'!$C$52:$N$52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Process'!$C$54:$N$54</c:f>
              <c:numCache>
                <c:formatCode>#,##0</c:formatCode>
                <c:ptCount val="12"/>
                <c:pt idx="0">
                  <c:v>11822</c:v>
                </c:pt>
                <c:pt idx="1">
                  <c:v>11694</c:v>
                </c:pt>
                <c:pt idx="2">
                  <c:v>11639</c:v>
                </c:pt>
                <c:pt idx="3">
                  <c:v>11643</c:v>
                </c:pt>
                <c:pt idx="4">
                  <c:v>11646</c:v>
                </c:pt>
                <c:pt idx="5">
                  <c:v>11736</c:v>
                </c:pt>
                <c:pt idx="6">
                  <c:v>11739</c:v>
                </c:pt>
                <c:pt idx="7">
                  <c:v>11742</c:v>
                </c:pt>
                <c:pt idx="8">
                  <c:v>11867</c:v>
                </c:pt>
                <c:pt idx="9">
                  <c:v>11897</c:v>
                </c:pt>
                <c:pt idx="10">
                  <c:v>11841</c:v>
                </c:pt>
                <c:pt idx="11">
                  <c:v>11905</c:v>
                </c:pt>
              </c:numCache>
            </c:numRef>
          </c:val>
          <c:extLst>
            <c:ext xmlns:c16="http://schemas.microsoft.com/office/drawing/2014/chart" uri="{C3380CC4-5D6E-409C-BE32-E72D297353CC}">
              <c16:uniqueId val="{00000000-FEE9-4466-A072-A332B24B9FA1}"/>
            </c:ext>
          </c:extLst>
        </c:ser>
        <c:dLbls>
          <c:showLegendKey val="0"/>
          <c:showVal val="0"/>
          <c:showCatName val="0"/>
          <c:showSerName val="0"/>
          <c:showPercent val="0"/>
          <c:showBubbleSize val="0"/>
        </c:dLbls>
        <c:gapWidth val="150"/>
        <c:axId val="941692448"/>
        <c:axId val="941693008"/>
      </c:barChart>
      <c:catAx>
        <c:axId val="941692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1693008"/>
        <c:crosses val="autoZero"/>
        <c:auto val="1"/>
        <c:lblAlgn val="ctr"/>
        <c:lblOffset val="100"/>
        <c:noMultiLvlLbl val="0"/>
      </c:catAx>
      <c:valAx>
        <c:axId val="9416930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1692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General</c:formatCode>
                <c:ptCount val="12"/>
                <c:pt idx="0">
                  <c:v>38</c:v>
                </c:pt>
                <c:pt idx="1">
                  <c:v>52</c:v>
                </c:pt>
                <c:pt idx="2">
                  <c:v>42</c:v>
                </c:pt>
                <c:pt idx="3">
                  <c:v>50</c:v>
                </c:pt>
                <c:pt idx="4">
                  <c:v>45</c:v>
                </c:pt>
                <c:pt idx="5">
                  <c:v>39</c:v>
                </c:pt>
                <c:pt idx="6">
                  <c:v>51</c:v>
                </c:pt>
                <c:pt idx="7">
                  <c:v>50</c:v>
                </c:pt>
                <c:pt idx="8">
                  <c:v>45</c:v>
                </c:pt>
                <c:pt idx="9">
                  <c:v>45</c:v>
                </c:pt>
                <c:pt idx="10">
                  <c:v>68</c:v>
                </c:pt>
                <c:pt idx="11">
                  <c:v>66</c:v>
                </c:pt>
              </c:numCache>
            </c:numRef>
          </c:val>
          <c:extLst>
            <c:ext xmlns:c16="http://schemas.microsoft.com/office/drawing/2014/chart" uri="{C3380CC4-5D6E-409C-BE32-E72D297353CC}">
              <c16:uniqueId val="{00000000-415D-44B9-A565-2F97EC802560}"/>
            </c:ext>
          </c:extLst>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General</c:formatCode>
                <c:ptCount val="12"/>
                <c:pt idx="0">
                  <c:v>61</c:v>
                </c:pt>
                <c:pt idx="1">
                  <c:v>77</c:v>
                </c:pt>
                <c:pt idx="2">
                  <c:v>53</c:v>
                </c:pt>
                <c:pt idx="3">
                  <c:v>61</c:v>
                </c:pt>
                <c:pt idx="4">
                  <c:v>56</c:v>
                </c:pt>
                <c:pt idx="5">
                  <c:v>85</c:v>
                </c:pt>
                <c:pt idx="6">
                  <c:v>64</c:v>
                </c:pt>
                <c:pt idx="7">
                  <c:v>78</c:v>
                </c:pt>
                <c:pt idx="8">
                  <c:v>44</c:v>
                </c:pt>
                <c:pt idx="9">
                  <c:v>77</c:v>
                </c:pt>
                <c:pt idx="10">
                  <c:v>72</c:v>
                </c:pt>
                <c:pt idx="11">
                  <c:v>87</c:v>
                </c:pt>
              </c:numCache>
            </c:numRef>
          </c:val>
          <c:extLst>
            <c:ext xmlns:c16="http://schemas.microsoft.com/office/drawing/2014/chart" uri="{C3380CC4-5D6E-409C-BE32-E72D297353CC}">
              <c16:uniqueId val="{00000001-415D-44B9-A565-2F97EC802560}"/>
            </c:ext>
          </c:extLst>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General</c:formatCode>
                <c:ptCount val="12"/>
                <c:pt idx="0">
                  <c:v>72</c:v>
                </c:pt>
                <c:pt idx="1">
                  <c:v>65</c:v>
                </c:pt>
                <c:pt idx="2">
                  <c:v>84</c:v>
                </c:pt>
                <c:pt idx="3">
                  <c:v>89</c:v>
                </c:pt>
                <c:pt idx="4">
                  <c:v>73</c:v>
                </c:pt>
                <c:pt idx="5">
                  <c:v>75</c:v>
                </c:pt>
                <c:pt idx="6">
                  <c:v>61</c:v>
                </c:pt>
                <c:pt idx="7">
                  <c:v>81</c:v>
                </c:pt>
                <c:pt idx="8">
                  <c:v>55</c:v>
                </c:pt>
                <c:pt idx="9">
                  <c:v>73</c:v>
                </c:pt>
                <c:pt idx="10">
                  <c:v>78</c:v>
                </c:pt>
                <c:pt idx="11">
                  <c:v>69</c:v>
                </c:pt>
              </c:numCache>
            </c:numRef>
          </c:val>
          <c:extLst>
            <c:ext xmlns:c16="http://schemas.microsoft.com/office/drawing/2014/chart" uri="{C3380CC4-5D6E-409C-BE32-E72D297353CC}">
              <c16:uniqueId val="{00000002-415D-44B9-A565-2F97EC802560}"/>
            </c:ext>
          </c:extLst>
        </c:ser>
        <c:dLbls>
          <c:showLegendKey val="0"/>
          <c:showVal val="0"/>
          <c:showCatName val="0"/>
          <c:showSerName val="0"/>
          <c:showPercent val="0"/>
          <c:showBubbleSize val="0"/>
        </c:dLbls>
        <c:gapWidth val="150"/>
        <c:axId val="943712384"/>
        <c:axId val="943712944"/>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General</c:formatCode>
                      <c:ptCount val="12"/>
                      <c:pt idx="0">
                        <c:v>0</c:v>
                      </c:pt>
                      <c:pt idx="1">
                        <c:v>0</c:v>
                      </c:pt>
                      <c:pt idx="2">
                        <c:v>0</c:v>
                      </c:pt>
                      <c:pt idx="3">
                        <c:v>0</c:v>
                      </c:pt>
                      <c:pt idx="4">
                        <c:v>0</c:v>
                      </c:pt>
                      <c:pt idx="5">
                        <c:v>2</c:v>
                      </c:pt>
                      <c:pt idx="6">
                        <c:v>4</c:v>
                      </c:pt>
                      <c:pt idx="7">
                        <c:v>5</c:v>
                      </c:pt>
                      <c:pt idx="8">
                        <c:v>7</c:v>
                      </c:pt>
                      <c:pt idx="9">
                        <c:v>4</c:v>
                      </c:pt>
                      <c:pt idx="10">
                        <c:v>22</c:v>
                      </c:pt>
                      <c:pt idx="11">
                        <c:v>19</c:v>
                      </c:pt>
                    </c:numCache>
                  </c:numRef>
                </c:val>
                <c:extLst>
                  <c:ext xmlns:c16="http://schemas.microsoft.com/office/drawing/2014/chart" uri="{C3380CC4-5D6E-409C-BE32-E72D297353CC}">
                    <c16:uniqueId val="{00000003-415D-44B9-A565-2F97EC80256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General</c:formatCode>
                      <c:ptCount val="12"/>
                      <c:pt idx="0">
                        <c:v>13</c:v>
                      </c:pt>
                      <c:pt idx="1">
                        <c:v>22</c:v>
                      </c:pt>
                      <c:pt idx="2">
                        <c:v>34</c:v>
                      </c:pt>
                      <c:pt idx="3">
                        <c:v>28</c:v>
                      </c:pt>
                      <c:pt idx="4">
                        <c:v>37</c:v>
                      </c:pt>
                      <c:pt idx="5">
                        <c:v>28</c:v>
                      </c:pt>
                      <c:pt idx="6">
                        <c:v>43</c:v>
                      </c:pt>
                      <c:pt idx="7">
                        <c:v>38</c:v>
                      </c:pt>
                      <c:pt idx="8">
                        <c:v>40</c:v>
                      </c:pt>
                      <c:pt idx="9">
                        <c:v>29</c:v>
                      </c:pt>
                      <c:pt idx="10">
                        <c:v>40</c:v>
                      </c:pt>
                      <c:pt idx="11">
                        <c:v>44</c:v>
                      </c:pt>
                    </c:numCache>
                  </c:numRef>
                </c:val>
                <c:extLst xmlns:c15="http://schemas.microsoft.com/office/drawing/2012/chart">
                  <c:ext xmlns:c16="http://schemas.microsoft.com/office/drawing/2014/chart" uri="{C3380CC4-5D6E-409C-BE32-E72D297353CC}">
                    <c16:uniqueId val="{00000004-415D-44B9-A565-2F97EC802560}"/>
                  </c:ext>
                </c:extLst>
              </c15:ser>
            </c15:filteredBarSeries>
          </c:ext>
        </c:extLst>
      </c:barChart>
      <c:catAx>
        <c:axId val="943712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712944"/>
        <c:crosses val="autoZero"/>
        <c:auto val="1"/>
        <c:lblAlgn val="ctr"/>
        <c:lblOffset val="100"/>
        <c:noMultiLvlLbl val="0"/>
      </c:catAx>
      <c:valAx>
        <c:axId val="9437129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71238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sheetViews>
  <sheetFormatPr defaultColWidth="0" defaultRowHeight="12.75" zeroHeight="1" x14ac:dyDescent="0.2"/>
  <cols>
    <col min="1" max="1" width="40.140625" style="2" customWidth="1"/>
    <col min="2" max="2" width="8.140625" style="2" customWidth="1"/>
    <col min="3" max="3" width="16.85546875" style="12" customWidth="1"/>
    <col min="4" max="4" width="12" style="12" customWidth="1"/>
    <col min="5" max="5" width="9.85546875" style="12" customWidth="1"/>
    <col min="6" max="6" width="9.140625" style="2" customWidth="1"/>
    <col min="7" max="16384" width="9.140625" style="2" hidden="1"/>
  </cols>
  <sheetData>
    <row r="1" spans="1:6" ht="15.75" x14ac:dyDescent="0.25">
      <c r="A1" s="18" t="s">
        <v>85</v>
      </c>
      <c r="B1" s="1"/>
    </row>
    <row r="2" spans="1:6" ht="7.5" customHeight="1" x14ac:dyDescent="0.2">
      <c r="A2" s="15"/>
    </row>
    <row r="3" spans="1:6" x14ac:dyDescent="0.2">
      <c r="A3" s="1" t="s">
        <v>0</v>
      </c>
      <c r="C3" s="47" t="s">
        <v>1</v>
      </c>
      <c r="D3" s="47" t="s">
        <v>2</v>
      </c>
      <c r="E3" s="47" t="s">
        <v>3</v>
      </c>
      <c r="F3" s="3"/>
    </row>
    <row r="4" spans="1:6" ht="28.5" customHeight="1" x14ac:dyDescent="0.25">
      <c r="A4" s="62" t="s">
        <v>27</v>
      </c>
      <c r="B4" s="63"/>
      <c r="C4" s="46">
        <v>316648</v>
      </c>
      <c r="D4" s="41">
        <v>311706</v>
      </c>
      <c r="E4" s="17">
        <f>C4-D4</f>
        <v>4942</v>
      </c>
      <c r="F4" s="7"/>
    </row>
    <row r="5" spans="1:6" ht="10.5" customHeight="1" x14ac:dyDescent="0.2">
      <c r="A5" s="4"/>
      <c r="C5" s="5"/>
      <c r="E5" s="6"/>
    </row>
    <row r="6" spans="1:6" ht="30" customHeight="1" x14ac:dyDescent="0.25">
      <c r="A6" s="62" t="s">
        <v>4</v>
      </c>
      <c r="B6" s="63"/>
      <c r="C6" s="5">
        <f>SUM(C9:C10)</f>
        <v>181992</v>
      </c>
      <c r="D6" s="5">
        <f>SUM(D9:D10)</f>
        <v>179684</v>
      </c>
      <c r="E6" s="6">
        <f t="shared" ref="E6:E30" si="0">C6-D6</f>
        <v>2308</v>
      </c>
    </row>
    <row r="7" spans="1:6" x14ac:dyDescent="0.2">
      <c r="A7" s="4"/>
      <c r="C7" s="5"/>
      <c r="D7" s="40"/>
      <c r="E7" s="6"/>
    </row>
    <row r="8" spans="1:6" x14ac:dyDescent="0.2">
      <c r="A8" s="8" t="s">
        <v>5</v>
      </c>
      <c r="B8" s="16">
        <f>C6</f>
        <v>181992</v>
      </c>
      <c r="C8" s="48"/>
      <c r="D8" s="40"/>
      <c r="E8" s="6"/>
    </row>
    <row r="9" spans="1:6" x14ac:dyDescent="0.2">
      <c r="A9" s="10" t="s">
        <v>6</v>
      </c>
      <c r="B9" s="9"/>
      <c r="C9" s="11">
        <v>74171</v>
      </c>
      <c r="D9" s="11">
        <v>72658</v>
      </c>
      <c r="E9" s="6">
        <f t="shared" si="0"/>
        <v>1513</v>
      </c>
    </row>
    <row r="10" spans="1:6" ht="27.75" customHeight="1" x14ac:dyDescent="0.2">
      <c r="A10" s="10" t="s">
        <v>25</v>
      </c>
      <c r="B10" s="9"/>
      <c r="C10" s="11">
        <v>107821</v>
      </c>
      <c r="D10" s="11">
        <v>107026</v>
      </c>
      <c r="E10" s="6">
        <f t="shared" si="0"/>
        <v>795</v>
      </c>
    </row>
    <row r="11" spans="1:6" ht="52.5" customHeight="1" x14ac:dyDescent="0.25">
      <c r="A11" s="62" t="s">
        <v>7</v>
      </c>
      <c r="B11" s="63"/>
      <c r="C11" s="5">
        <f>SUM(C14:C17)</f>
        <v>6206</v>
      </c>
      <c r="D11" s="5">
        <f>SUM(D14:D17)</f>
        <v>6086</v>
      </c>
      <c r="E11" s="6">
        <f t="shared" si="0"/>
        <v>120</v>
      </c>
    </row>
    <row r="12" spans="1:6" ht="12.75" customHeight="1" x14ac:dyDescent="0.2">
      <c r="A12" s="4"/>
      <c r="C12" s="5"/>
      <c r="E12" s="6"/>
    </row>
    <row r="13" spans="1:6" x14ac:dyDescent="0.2">
      <c r="A13" s="8" t="s">
        <v>5</v>
      </c>
      <c r="B13" s="16">
        <f>C11</f>
        <v>6206</v>
      </c>
      <c r="C13" s="48"/>
      <c r="E13" s="6"/>
    </row>
    <row r="14" spans="1:6" ht="25.5" x14ac:dyDescent="0.2">
      <c r="A14" s="10" t="s">
        <v>8</v>
      </c>
      <c r="B14" s="9"/>
      <c r="C14" s="11">
        <f>1+D14</f>
        <v>43</v>
      </c>
      <c r="D14" s="11">
        <v>42</v>
      </c>
      <c r="E14" s="6">
        <f t="shared" si="0"/>
        <v>1</v>
      </c>
    </row>
    <row r="15" spans="1:6" ht="14.25" customHeight="1" x14ac:dyDescent="0.2">
      <c r="A15" s="10" t="s">
        <v>9</v>
      </c>
      <c r="B15" s="9"/>
      <c r="C15" s="11">
        <f>1+D15</f>
        <v>138</v>
      </c>
      <c r="D15" s="11">
        <v>137</v>
      </c>
      <c r="E15" s="6">
        <f t="shared" si="0"/>
        <v>1</v>
      </c>
    </row>
    <row r="16" spans="1:6" ht="25.5" x14ac:dyDescent="0.2">
      <c r="A16" s="10" t="s">
        <v>10</v>
      </c>
      <c r="B16" s="9"/>
      <c r="C16" s="11">
        <f>49+D16</f>
        <v>3285</v>
      </c>
      <c r="D16" s="11">
        <v>3236</v>
      </c>
      <c r="E16" s="6">
        <f t="shared" si="0"/>
        <v>49</v>
      </c>
    </row>
    <row r="17" spans="1:5" ht="38.25" x14ac:dyDescent="0.2">
      <c r="A17" s="10" t="s">
        <v>11</v>
      </c>
      <c r="B17" s="9"/>
      <c r="C17" s="11">
        <f>69+D17</f>
        <v>2740</v>
      </c>
      <c r="D17" s="11">
        <v>2671</v>
      </c>
      <c r="E17" s="6">
        <f t="shared" si="0"/>
        <v>69</v>
      </c>
    </row>
    <row r="18" spans="1:5" ht="39" customHeight="1" x14ac:dyDescent="0.25">
      <c r="A18" s="62" t="s">
        <v>12</v>
      </c>
      <c r="B18" s="63"/>
      <c r="C18" s="43">
        <v>30721</v>
      </c>
      <c r="D18" s="43">
        <v>30216</v>
      </c>
      <c r="E18" s="6">
        <f t="shared" si="0"/>
        <v>505</v>
      </c>
    </row>
    <row r="19" spans="1:5" ht="42.75" customHeight="1" x14ac:dyDescent="0.25">
      <c r="A19" s="64" t="s">
        <v>26</v>
      </c>
      <c r="B19" s="63"/>
      <c r="C19" s="5">
        <f>SUM(C22:C36)</f>
        <v>62654</v>
      </c>
      <c r="D19" s="5">
        <f>SUM($D$22:$D$36)</f>
        <v>61582</v>
      </c>
      <c r="E19" s="6">
        <f t="shared" si="0"/>
        <v>1072</v>
      </c>
    </row>
    <row r="20" spans="1:5" ht="7.5" customHeight="1" x14ac:dyDescent="0.2">
      <c r="A20" s="13"/>
      <c r="E20" s="6"/>
    </row>
    <row r="21" spans="1:5" x14ac:dyDescent="0.2">
      <c r="A21" s="8" t="s">
        <v>5</v>
      </c>
      <c r="B21" s="16">
        <f>C19</f>
        <v>62654</v>
      </c>
      <c r="C21" s="48"/>
      <c r="E21" s="6"/>
    </row>
    <row r="22" spans="1:5" ht="12.75" customHeight="1" x14ac:dyDescent="0.2">
      <c r="A22" s="10" t="s">
        <v>13</v>
      </c>
      <c r="B22" s="9"/>
      <c r="C22" s="11">
        <v>4164</v>
      </c>
      <c r="D22" s="11">
        <v>4081</v>
      </c>
      <c r="E22" s="6">
        <f t="shared" si="0"/>
        <v>83</v>
      </c>
    </row>
    <row r="23" spans="1:5" x14ac:dyDescent="0.2">
      <c r="A23" s="10" t="s">
        <v>14</v>
      </c>
      <c r="B23" s="9"/>
      <c r="C23" s="11">
        <v>314</v>
      </c>
      <c r="D23" s="11">
        <v>310</v>
      </c>
      <c r="E23" s="6">
        <f t="shared" si="0"/>
        <v>4</v>
      </c>
    </row>
    <row r="24" spans="1:5" x14ac:dyDescent="0.2">
      <c r="A24" s="10" t="s">
        <v>74</v>
      </c>
      <c r="B24" s="9"/>
      <c r="C24" s="11">
        <v>1357</v>
      </c>
      <c r="D24" s="11">
        <v>1322</v>
      </c>
      <c r="E24" s="6">
        <f t="shared" si="0"/>
        <v>35</v>
      </c>
    </row>
    <row r="25" spans="1:5" ht="12.75" customHeight="1" x14ac:dyDescent="0.2">
      <c r="A25" s="10" t="s">
        <v>15</v>
      </c>
      <c r="B25" s="9"/>
      <c r="C25" s="11">
        <v>508</v>
      </c>
      <c r="D25" s="11">
        <v>502</v>
      </c>
      <c r="E25" s="6">
        <f t="shared" si="0"/>
        <v>6</v>
      </c>
    </row>
    <row r="26" spans="1:5" x14ac:dyDescent="0.2">
      <c r="A26" s="10" t="s">
        <v>16</v>
      </c>
      <c r="B26" s="9"/>
      <c r="C26" s="11">
        <v>2218</v>
      </c>
      <c r="D26" s="11">
        <v>2188</v>
      </c>
      <c r="E26" s="6">
        <f t="shared" si="0"/>
        <v>30</v>
      </c>
    </row>
    <row r="27" spans="1:5" x14ac:dyDescent="0.2">
      <c r="A27" s="10" t="s">
        <v>17</v>
      </c>
      <c r="B27" s="9"/>
      <c r="C27" s="11">
        <v>5489</v>
      </c>
      <c r="D27" s="11">
        <v>5442</v>
      </c>
      <c r="E27" s="6">
        <f t="shared" si="0"/>
        <v>47</v>
      </c>
    </row>
    <row r="28" spans="1:5" x14ac:dyDescent="0.2">
      <c r="A28" s="10" t="s">
        <v>18</v>
      </c>
      <c r="B28" s="9"/>
      <c r="C28" s="11">
        <v>184</v>
      </c>
      <c r="D28" s="11">
        <v>184</v>
      </c>
      <c r="E28" s="6">
        <f t="shared" si="0"/>
        <v>0</v>
      </c>
    </row>
    <row r="29" spans="1:5" x14ac:dyDescent="0.2">
      <c r="A29" s="10" t="s">
        <v>19</v>
      </c>
      <c r="B29" s="9"/>
      <c r="C29" s="11">
        <v>38</v>
      </c>
      <c r="D29" s="11">
        <v>38</v>
      </c>
      <c r="E29" s="6">
        <f t="shared" si="0"/>
        <v>0</v>
      </c>
    </row>
    <row r="30" spans="1:5" x14ac:dyDescent="0.2">
      <c r="A30" s="14" t="s">
        <v>20</v>
      </c>
      <c r="B30" s="9"/>
      <c r="C30" s="11">
        <v>19333</v>
      </c>
      <c r="D30" s="11">
        <v>18917</v>
      </c>
      <c r="E30" s="6">
        <f t="shared" si="0"/>
        <v>416</v>
      </c>
    </row>
    <row r="31" spans="1:5" x14ac:dyDescent="0.2">
      <c r="A31" s="10" t="s">
        <v>21</v>
      </c>
      <c r="B31" s="9"/>
      <c r="C31" s="11">
        <v>25919</v>
      </c>
      <c r="D31" s="11">
        <v>25511</v>
      </c>
      <c r="E31" s="6">
        <f t="shared" ref="E31:E36" si="1">C31-D31</f>
        <v>408</v>
      </c>
    </row>
    <row r="32" spans="1:5" x14ac:dyDescent="0.2">
      <c r="A32" s="10" t="s">
        <v>24</v>
      </c>
      <c r="B32" s="9"/>
      <c r="C32" s="11">
        <v>1264</v>
      </c>
      <c r="D32" s="11">
        <v>1253</v>
      </c>
      <c r="E32" s="6">
        <f t="shared" si="1"/>
        <v>11</v>
      </c>
    </row>
    <row r="33" spans="1:6" ht="25.5" x14ac:dyDescent="0.2">
      <c r="A33" s="10" t="s">
        <v>75</v>
      </c>
      <c r="B33" s="9"/>
      <c r="C33" s="11">
        <v>41</v>
      </c>
      <c r="D33" s="11">
        <v>39</v>
      </c>
      <c r="E33" s="6">
        <f t="shared" si="1"/>
        <v>2</v>
      </c>
    </row>
    <row r="34" spans="1:6" x14ac:dyDescent="0.2">
      <c r="A34" s="10" t="s">
        <v>77</v>
      </c>
      <c r="B34" s="9"/>
      <c r="C34" s="11">
        <v>1538</v>
      </c>
      <c r="D34" s="11">
        <v>1512</v>
      </c>
      <c r="E34" s="6">
        <f t="shared" si="1"/>
        <v>26</v>
      </c>
    </row>
    <row r="35" spans="1:6" ht="25.5" x14ac:dyDescent="0.2">
      <c r="A35" s="10" t="s">
        <v>78</v>
      </c>
      <c r="B35" s="9"/>
      <c r="C35" s="11">
        <v>270</v>
      </c>
      <c r="D35" s="11">
        <v>267</v>
      </c>
      <c r="E35" s="6">
        <f t="shared" si="1"/>
        <v>3</v>
      </c>
    </row>
    <row r="36" spans="1:6" ht="25.5" x14ac:dyDescent="0.2">
      <c r="A36" s="10" t="s">
        <v>81</v>
      </c>
      <c r="B36" s="9"/>
      <c r="C36" s="11">
        <v>17</v>
      </c>
      <c r="D36" s="11">
        <v>16</v>
      </c>
      <c r="E36" s="6">
        <f t="shared" si="1"/>
        <v>1</v>
      </c>
    </row>
    <row r="37" spans="1:6" x14ac:dyDescent="0.2">
      <c r="A37" s="19"/>
      <c r="B37" s="20"/>
      <c r="C37" s="43"/>
      <c r="D37" s="40"/>
      <c r="E37" s="6"/>
    </row>
    <row r="38" spans="1:6" x14ac:dyDescent="0.2">
      <c r="A38" s="1" t="s">
        <v>22</v>
      </c>
      <c r="C38" s="5">
        <f>C4-C6-C11-C18-C19</f>
        <v>35075</v>
      </c>
      <c r="D38" s="5">
        <f>D4-D6-D11-D18-D19</f>
        <v>34138</v>
      </c>
      <c r="E38" s="6">
        <f>C38-D38</f>
        <v>937</v>
      </c>
    </row>
    <row r="39" spans="1:6" x14ac:dyDescent="0.2">
      <c r="A39" s="1" t="s">
        <v>23</v>
      </c>
    </row>
    <row r="40" spans="1:6" ht="7.5" customHeight="1" x14ac:dyDescent="0.2"/>
    <row r="41" spans="1:6" ht="33" customHeight="1" x14ac:dyDescent="0.25">
      <c r="A41" s="65" t="s">
        <v>84</v>
      </c>
      <c r="B41" s="66"/>
      <c r="C41" s="66"/>
      <c r="D41" s="66"/>
      <c r="E41" s="66"/>
      <c r="F41" s="61"/>
    </row>
    <row r="42" spans="1:6" ht="33" customHeight="1" x14ac:dyDescent="0.25">
      <c r="A42" s="60"/>
      <c r="B42" s="61"/>
      <c r="C42" s="61"/>
      <c r="D42" s="61"/>
      <c r="E42" s="61"/>
      <c r="F42" s="61"/>
    </row>
    <row r="43" spans="1:6" x14ac:dyDescent="0.2">
      <c r="A43" s="59"/>
      <c r="B43" s="59"/>
      <c r="C43" s="59"/>
      <c r="D43" s="59"/>
      <c r="E43" s="59"/>
      <c r="F43" s="59"/>
    </row>
    <row r="44" spans="1:6" x14ac:dyDescent="0.2"/>
  </sheetData>
  <mergeCells count="8">
    <mergeCell ref="A43:F43"/>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78" orientation="portrait" r:id="rId1"/>
  <headerFooter differentOddEven="1" alignWithMargins="0">
    <oddFooter>&amp;LPL MI&amp;C&amp;P&amp;R&amp;"Tahoma,Regular"&amp;10Company Confidential</oddFooter>
    <evenFooter>&amp;LPL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1" customWidth="1"/>
    <col min="2" max="2" width="9" style="21" customWidth="1"/>
    <col min="3" max="14" width="9" style="49" customWidth="1"/>
    <col min="15" max="15" width="2.85546875" style="21" customWidth="1"/>
    <col min="16" max="16" width="0" style="21" hidden="1" customWidth="1"/>
    <col min="17" max="16384" width="9.140625" style="21" hidden="1"/>
  </cols>
  <sheetData>
    <row r="1" spans="2:16" x14ac:dyDescent="0.25"/>
    <row r="2" spans="2:16" x14ac:dyDescent="0.25">
      <c r="B2" s="22" t="s">
        <v>28</v>
      </c>
    </row>
    <row r="3" spans="2:16" x14ac:dyDescent="0.25">
      <c r="B3" s="23"/>
      <c r="C3" s="50"/>
      <c r="D3" s="50"/>
      <c r="E3" s="50"/>
      <c r="F3" s="50"/>
      <c r="G3" s="50"/>
      <c r="H3" s="50"/>
      <c r="I3" s="50"/>
      <c r="J3" s="50"/>
      <c r="K3" s="50"/>
      <c r="L3" s="50"/>
      <c r="M3" s="50"/>
      <c r="N3" s="50"/>
    </row>
    <row r="4" spans="2:16" x14ac:dyDescent="0.25">
      <c r="B4" s="42" t="s">
        <v>83</v>
      </c>
      <c r="C4" s="51"/>
      <c r="D4" s="51"/>
      <c r="E4" s="51"/>
      <c r="F4" s="51"/>
      <c r="G4" s="51"/>
      <c r="H4" s="51"/>
      <c r="I4" s="51"/>
      <c r="J4" s="51"/>
      <c r="K4" s="51"/>
      <c r="L4" s="51"/>
      <c r="M4" s="51"/>
      <c r="N4" s="51"/>
    </row>
    <row r="5" spans="2:16" x14ac:dyDescent="0.25">
      <c r="B5" s="27" t="s">
        <v>30</v>
      </c>
      <c r="C5" s="52" t="s">
        <v>31</v>
      </c>
      <c r="D5" s="52" t="s">
        <v>32</v>
      </c>
      <c r="E5" s="52" t="s">
        <v>33</v>
      </c>
      <c r="F5" s="52" t="s">
        <v>34</v>
      </c>
      <c r="G5" s="52" t="s">
        <v>35</v>
      </c>
      <c r="H5" s="52" t="s">
        <v>36</v>
      </c>
      <c r="I5" s="52" t="s">
        <v>37</v>
      </c>
      <c r="J5" s="52" t="s">
        <v>38</v>
      </c>
      <c r="K5" s="52" t="s">
        <v>39</v>
      </c>
      <c r="L5" s="52" t="s">
        <v>40</v>
      </c>
      <c r="M5" s="52" t="s">
        <v>41</v>
      </c>
      <c r="N5" s="52" t="s">
        <v>42</v>
      </c>
    </row>
    <row r="6" spans="2:16" x14ac:dyDescent="0.25">
      <c r="B6" s="27" t="s">
        <v>43</v>
      </c>
      <c r="C6" s="44">
        <v>5187</v>
      </c>
      <c r="D6" s="44">
        <v>4907</v>
      </c>
      <c r="E6" s="44">
        <v>5259</v>
      </c>
      <c r="F6" s="44">
        <v>5167</v>
      </c>
      <c r="G6" s="44">
        <v>3612</v>
      </c>
      <c r="H6" s="44">
        <v>5164</v>
      </c>
      <c r="I6" s="44">
        <v>4960</v>
      </c>
      <c r="J6" s="44">
        <v>4827</v>
      </c>
      <c r="K6" s="44">
        <v>4673</v>
      </c>
      <c r="L6" s="44">
        <v>4757</v>
      </c>
      <c r="M6" s="44">
        <v>4768</v>
      </c>
      <c r="N6" s="44">
        <v>4942</v>
      </c>
    </row>
    <row r="7" spans="2:16" x14ac:dyDescent="0.25">
      <c r="B7" s="27" t="s">
        <v>44</v>
      </c>
      <c r="C7" s="44">
        <f>C6</f>
        <v>5187</v>
      </c>
      <c r="D7" s="44">
        <f>IF(D6="","",D6+C7)</f>
        <v>10094</v>
      </c>
      <c r="E7" s="44">
        <f t="shared" ref="E7:N7" si="0">IF(E6="","",E6+D7)</f>
        <v>15353</v>
      </c>
      <c r="F7" s="44">
        <f t="shared" si="0"/>
        <v>20520</v>
      </c>
      <c r="G7" s="44">
        <f t="shared" si="0"/>
        <v>24132</v>
      </c>
      <c r="H7" s="44">
        <f t="shared" si="0"/>
        <v>29296</v>
      </c>
      <c r="I7" s="44">
        <f t="shared" si="0"/>
        <v>34256</v>
      </c>
      <c r="J7" s="44">
        <f t="shared" si="0"/>
        <v>39083</v>
      </c>
      <c r="K7" s="44">
        <f t="shared" si="0"/>
        <v>43756</v>
      </c>
      <c r="L7" s="44">
        <f t="shared" si="0"/>
        <v>48513</v>
      </c>
      <c r="M7" s="44">
        <f t="shared" si="0"/>
        <v>53281</v>
      </c>
      <c r="N7" s="44">
        <f t="shared" si="0"/>
        <v>58223</v>
      </c>
      <c r="O7" s="30"/>
      <c r="P7" s="23"/>
    </row>
    <row r="8" spans="2:16" x14ac:dyDescent="0.25"/>
    <row r="9" spans="2:16" x14ac:dyDescent="0.25">
      <c r="B9" s="42" t="s">
        <v>82</v>
      </c>
      <c r="C9" s="51"/>
      <c r="D9" s="51"/>
      <c r="E9" s="51"/>
      <c r="F9" s="51"/>
      <c r="G9" s="51"/>
      <c r="H9" s="51"/>
      <c r="I9" s="51"/>
      <c r="J9" s="51"/>
      <c r="K9" s="51"/>
      <c r="L9" s="51"/>
      <c r="M9" s="51"/>
      <c r="N9" s="51"/>
    </row>
    <row r="10" spans="2:16" x14ac:dyDescent="0.25">
      <c r="B10" s="27" t="s">
        <v>30</v>
      </c>
      <c r="C10" s="52" t="s">
        <v>31</v>
      </c>
      <c r="D10" s="52" t="s">
        <v>32</v>
      </c>
      <c r="E10" s="52" t="s">
        <v>33</v>
      </c>
      <c r="F10" s="52" t="s">
        <v>34</v>
      </c>
      <c r="G10" s="52" t="s">
        <v>35</v>
      </c>
      <c r="H10" s="52" t="s">
        <v>36</v>
      </c>
      <c r="I10" s="52" t="s">
        <v>37</v>
      </c>
      <c r="J10" s="52" t="s">
        <v>38</v>
      </c>
      <c r="K10" s="52" t="s">
        <v>39</v>
      </c>
      <c r="L10" s="52" t="s">
        <v>40</v>
      </c>
      <c r="M10" s="52" t="s">
        <v>41</v>
      </c>
      <c r="N10" s="52" t="s">
        <v>42</v>
      </c>
    </row>
    <row r="11" spans="2:16" x14ac:dyDescent="0.25">
      <c r="B11" s="27" t="s">
        <v>43</v>
      </c>
      <c r="C11" s="44">
        <v>5474</v>
      </c>
      <c r="D11" s="44">
        <v>5700</v>
      </c>
      <c r="E11" s="44">
        <v>5184</v>
      </c>
      <c r="F11" s="44">
        <v>5297</v>
      </c>
      <c r="G11" s="44">
        <v>3894</v>
      </c>
      <c r="H11" s="44">
        <v>5119</v>
      </c>
      <c r="I11" s="44">
        <v>4908</v>
      </c>
      <c r="J11" s="44">
        <v>5804</v>
      </c>
      <c r="K11" s="44">
        <v>4124</v>
      </c>
      <c r="L11" s="44">
        <v>5059</v>
      </c>
      <c r="M11" s="44">
        <v>4986</v>
      </c>
      <c r="N11" s="44">
        <v>4866</v>
      </c>
    </row>
    <row r="12" spans="2:16" x14ac:dyDescent="0.25">
      <c r="B12" s="27" t="s">
        <v>44</v>
      </c>
      <c r="C12" s="44">
        <f>C11</f>
        <v>5474</v>
      </c>
      <c r="D12" s="44">
        <f>C12+D11</f>
        <v>11174</v>
      </c>
      <c r="E12" s="44">
        <f t="shared" ref="E12:N12" si="1">D12+E11</f>
        <v>16358</v>
      </c>
      <c r="F12" s="44">
        <f t="shared" si="1"/>
        <v>21655</v>
      </c>
      <c r="G12" s="44">
        <f t="shared" si="1"/>
        <v>25549</v>
      </c>
      <c r="H12" s="44">
        <f t="shared" si="1"/>
        <v>30668</v>
      </c>
      <c r="I12" s="44">
        <f t="shared" si="1"/>
        <v>35576</v>
      </c>
      <c r="J12" s="44">
        <f t="shared" si="1"/>
        <v>41380</v>
      </c>
      <c r="K12" s="44">
        <f t="shared" si="1"/>
        <v>45504</v>
      </c>
      <c r="L12" s="44">
        <f t="shared" si="1"/>
        <v>50563</v>
      </c>
      <c r="M12" s="44">
        <f t="shared" si="1"/>
        <v>55549</v>
      </c>
      <c r="N12" s="44">
        <f t="shared" si="1"/>
        <v>60415</v>
      </c>
      <c r="O12" s="30"/>
      <c r="P12" s="23"/>
    </row>
    <row r="13" spans="2:16" x14ac:dyDescent="0.25"/>
    <row r="14" spans="2:16" x14ac:dyDescent="0.25">
      <c r="B14" s="25" t="s">
        <v>80</v>
      </c>
      <c r="C14" s="51"/>
      <c r="D14" s="51"/>
      <c r="E14" s="51"/>
      <c r="F14" s="51"/>
      <c r="G14" s="51"/>
      <c r="H14" s="51"/>
      <c r="I14" s="51"/>
      <c r="J14" s="51"/>
      <c r="K14" s="51"/>
      <c r="L14" s="51"/>
      <c r="M14" s="51"/>
      <c r="N14" s="51"/>
    </row>
    <row r="15" spans="2:16" x14ac:dyDescent="0.25">
      <c r="B15" s="27" t="s">
        <v>30</v>
      </c>
      <c r="C15" s="52" t="s">
        <v>31</v>
      </c>
      <c r="D15" s="52" t="s">
        <v>32</v>
      </c>
      <c r="E15" s="52" t="s">
        <v>33</v>
      </c>
      <c r="F15" s="52" t="s">
        <v>34</v>
      </c>
      <c r="G15" s="52" t="s">
        <v>35</v>
      </c>
      <c r="H15" s="52" t="s">
        <v>36</v>
      </c>
      <c r="I15" s="52" t="s">
        <v>37</v>
      </c>
      <c r="J15" s="52" t="s">
        <v>38</v>
      </c>
      <c r="K15" s="52" t="s">
        <v>39</v>
      </c>
      <c r="L15" s="52" t="s">
        <v>40</v>
      </c>
      <c r="M15" s="52" t="s">
        <v>41</v>
      </c>
      <c r="N15" s="52" t="s">
        <v>42</v>
      </c>
    </row>
    <row r="16" spans="2:16" x14ac:dyDescent="0.25">
      <c r="B16" s="27" t="s">
        <v>43</v>
      </c>
      <c r="C16" s="44">
        <v>5985</v>
      </c>
      <c r="D16" s="44">
        <v>6215</v>
      </c>
      <c r="E16" s="44">
        <v>6198</v>
      </c>
      <c r="F16" s="44">
        <v>5881</v>
      </c>
      <c r="G16" s="44">
        <v>4599</v>
      </c>
      <c r="H16" s="44">
        <v>5242</v>
      </c>
      <c r="I16" s="44">
        <v>5769</v>
      </c>
      <c r="J16" s="44">
        <v>5766</v>
      </c>
      <c r="K16" s="44">
        <v>5493</v>
      </c>
      <c r="L16" s="44">
        <v>5149</v>
      </c>
      <c r="M16" s="44">
        <v>5641</v>
      </c>
      <c r="N16" s="44">
        <v>5261</v>
      </c>
    </row>
    <row r="17" spans="2:16" x14ac:dyDescent="0.25">
      <c r="B17" s="27" t="s">
        <v>44</v>
      </c>
      <c r="C17" s="44">
        <f>C16</f>
        <v>5985</v>
      </c>
      <c r="D17" s="44">
        <f t="shared" ref="D17" si="2">C17+D16</f>
        <v>12200</v>
      </c>
      <c r="E17" s="44">
        <f t="shared" ref="E17" si="3">D17+E16</f>
        <v>18398</v>
      </c>
      <c r="F17" s="44">
        <f t="shared" ref="F17" si="4">E17+F16</f>
        <v>24279</v>
      </c>
      <c r="G17" s="44">
        <f t="shared" ref="G17:N17" si="5">F17+G16</f>
        <v>28878</v>
      </c>
      <c r="H17" s="44">
        <f t="shared" si="5"/>
        <v>34120</v>
      </c>
      <c r="I17" s="44">
        <f t="shared" si="5"/>
        <v>39889</v>
      </c>
      <c r="J17" s="44">
        <f t="shared" si="5"/>
        <v>45655</v>
      </c>
      <c r="K17" s="44">
        <f t="shared" si="5"/>
        <v>51148</v>
      </c>
      <c r="L17" s="44">
        <f t="shared" si="5"/>
        <v>56297</v>
      </c>
      <c r="M17" s="44">
        <f t="shared" si="5"/>
        <v>61938</v>
      </c>
      <c r="N17" s="44">
        <f t="shared" si="5"/>
        <v>67199</v>
      </c>
      <c r="O17" s="30"/>
      <c r="P17" s="23"/>
    </row>
    <row r="18" spans="2:16" x14ac:dyDescent="0.25"/>
    <row r="19" spans="2:16" x14ac:dyDescent="0.25">
      <c r="B19" s="25" t="s">
        <v>79</v>
      </c>
      <c r="C19" s="51"/>
      <c r="D19" s="51"/>
      <c r="E19" s="51"/>
      <c r="F19" s="51"/>
      <c r="G19" s="51"/>
      <c r="H19" s="51"/>
      <c r="I19" s="51"/>
      <c r="J19" s="51"/>
      <c r="K19" s="51"/>
      <c r="L19" s="51"/>
      <c r="M19" s="51"/>
      <c r="N19" s="51"/>
    </row>
    <row r="20" spans="2:16" x14ac:dyDescent="0.25">
      <c r="B20" s="27" t="s">
        <v>30</v>
      </c>
      <c r="C20" s="52" t="s">
        <v>31</v>
      </c>
      <c r="D20" s="52" t="s">
        <v>32</v>
      </c>
      <c r="E20" s="52" t="s">
        <v>33</v>
      </c>
      <c r="F20" s="52" t="s">
        <v>34</v>
      </c>
      <c r="G20" s="52" t="s">
        <v>35</v>
      </c>
      <c r="H20" s="52" t="s">
        <v>36</v>
      </c>
      <c r="I20" s="52" t="s">
        <v>37</v>
      </c>
      <c r="J20" s="52" t="s">
        <v>38</v>
      </c>
      <c r="K20" s="52" t="s">
        <v>39</v>
      </c>
      <c r="L20" s="52" t="s">
        <v>40</v>
      </c>
      <c r="M20" s="52" t="s">
        <v>41</v>
      </c>
      <c r="N20" s="52" t="s">
        <v>42</v>
      </c>
    </row>
    <row r="21" spans="2:16" x14ac:dyDescent="0.25">
      <c r="B21" s="27" t="s">
        <v>43</v>
      </c>
      <c r="C21" s="44">
        <v>6178</v>
      </c>
      <c r="D21" s="44">
        <v>7294</v>
      </c>
      <c r="E21" s="44">
        <v>7710</v>
      </c>
      <c r="F21" s="44">
        <v>6286</v>
      </c>
      <c r="G21" s="44">
        <v>5273</v>
      </c>
      <c r="H21" s="44">
        <v>6240</v>
      </c>
      <c r="I21" s="44">
        <v>6346</v>
      </c>
      <c r="J21" s="44">
        <v>6775</v>
      </c>
      <c r="K21" s="44">
        <v>5928</v>
      </c>
      <c r="L21" s="44">
        <v>5434</v>
      </c>
      <c r="M21" s="44">
        <v>6402</v>
      </c>
      <c r="N21" s="44">
        <v>6843</v>
      </c>
    </row>
    <row r="22" spans="2:16" x14ac:dyDescent="0.25">
      <c r="B22" s="27" t="s">
        <v>44</v>
      </c>
      <c r="C22" s="44">
        <f>C21</f>
        <v>6178</v>
      </c>
      <c r="D22" s="44">
        <f t="shared" ref="D22:N22" si="6">C22+D21</f>
        <v>13472</v>
      </c>
      <c r="E22" s="44">
        <f t="shared" si="6"/>
        <v>21182</v>
      </c>
      <c r="F22" s="44">
        <f t="shared" si="6"/>
        <v>27468</v>
      </c>
      <c r="G22" s="44">
        <f t="shared" si="6"/>
        <v>32741</v>
      </c>
      <c r="H22" s="44">
        <f t="shared" si="6"/>
        <v>38981</v>
      </c>
      <c r="I22" s="44">
        <f t="shared" si="6"/>
        <v>45327</v>
      </c>
      <c r="J22" s="44">
        <f t="shared" si="6"/>
        <v>52102</v>
      </c>
      <c r="K22" s="44">
        <f t="shared" si="6"/>
        <v>58030</v>
      </c>
      <c r="L22" s="44">
        <f t="shared" si="6"/>
        <v>63464</v>
      </c>
      <c r="M22" s="44">
        <f t="shared" si="6"/>
        <v>69866</v>
      </c>
      <c r="N22" s="44">
        <f t="shared" si="6"/>
        <v>76709</v>
      </c>
      <c r="O22" s="30"/>
      <c r="P22" s="23"/>
    </row>
    <row r="23" spans="2:16" x14ac:dyDescent="0.25"/>
    <row r="24" spans="2:16" x14ac:dyDescent="0.25">
      <c r="B24" s="25" t="s">
        <v>29</v>
      </c>
      <c r="C24" s="51"/>
      <c r="D24" s="51"/>
      <c r="E24" s="51"/>
      <c r="F24" s="51"/>
      <c r="G24" s="51"/>
      <c r="H24" s="51"/>
      <c r="I24" s="51"/>
      <c r="J24" s="51"/>
      <c r="K24" s="51"/>
      <c r="L24" s="51"/>
      <c r="M24" s="51"/>
      <c r="N24" s="51"/>
    </row>
    <row r="25" spans="2:16" x14ac:dyDescent="0.25">
      <c r="B25" s="27" t="s">
        <v>30</v>
      </c>
      <c r="C25" s="52" t="s">
        <v>31</v>
      </c>
      <c r="D25" s="52" t="s">
        <v>32</v>
      </c>
      <c r="E25" s="52" t="s">
        <v>33</v>
      </c>
      <c r="F25" s="52" t="s">
        <v>34</v>
      </c>
      <c r="G25" s="52" t="s">
        <v>35</v>
      </c>
      <c r="H25" s="52" t="s">
        <v>36</v>
      </c>
      <c r="I25" s="52" t="s">
        <v>37</v>
      </c>
      <c r="J25" s="52" t="s">
        <v>38</v>
      </c>
      <c r="K25" s="52" t="s">
        <v>39</v>
      </c>
      <c r="L25" s="52" t="s">
        <v>40</v>
      </c>
      <c r="M25" s="52" t="s">
        <v>41</v>
      </c>
      <c r="N25" s="52" t="s">
        <v>42</v>
      </c>
    </row>
    <row r="26" spans="2:16" x14ac:dyDescent="0.25">
      <c r="B26" s="27" t="s">
        <v>43</v>
      </c>
      <c r="C26" s="44">
        <v>375</v>
      </c>
      <c r="D26" s="44">
        <v>1858</v>
      </c>
      <c r="E26" s="44">
        <v>3400</v>
      </c>
      <c r="F26" s="44">
        <v>3864</v>
      </c>
      <c r="G26" s="44">
        <v>3369</v>
      </c>
      <c r="H26" s="44">
        <v>5248</v>
      </c>
      <c r="I26" s="44">
        <v>5123</v>
      </c>
      <c r="J26" s="44">
        <v>5794</v>
      </c>
      <c r="K26" s="44">
        <v>5540</v>
      </c>
      <c r="L26" s="44">
        <v>5854</v>
      </c>
      <c r="M26" s="44">
        <v>6235</v>
      </c>
      <c r="N26" s="44">
        <v>7265</v>
      </c>
    </row>
    <row r="27" spans="2:16" x14ac:dyDescent="0.25">
      <c r="B27" s="27" t="s">
        <v>44</v>
      </c>
      <c r="C27" s="44">
        <f>C26</f>
        <v>375</v>
      </c>
      <c r="D27" s="44">
        <f t="shared" ref="D27:N27" si="7">C27+D26</f>
        <v>2233</v>
      </c>
      <c r="E27" s="44">
        <f t="shared" si="7"/>
        <v>5633</v>
      </c>
      <c r="F27" s="44">
        <f t="shared" si="7"/>
        <v>9497</v>
      </c>
      <c r="G27" s="44">
        <f t="shared" si="7"/>
        <v>12866</v>
      </c>
      <c r="H27" s="44">
        <f t="shared" si="7"/>
        <v>18114</v>
      </c>
      <c r="I27" s="44">
        <f t="shared" si="7"/>
        <v>23237</v>
      </c>
      <c r="J27" s="44">
        <f t="shared" si="7"/>
        <v>29031</v>
      </c>
      <c r="K27" s="44">
        <f t="shared" si="7"/>
        <v>34571</v>
      </c>
      <c r="L27" s="44">
        <f t="shared" si="7"/>
        <v>40425</v>
      </c>
      <c r="M27" s="44">
        <f t="shared" si="7"/>
        <v>46660</v>
      </c>
      <c r="N27" s="44">
        <f t="shared" si="7"/>
        <v>53925</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51"/>
      <c r="D51" s="51"/>
      <c r="E51" s="51"/>
      <c r="F51" s="51"/>
      <c r="G51" s="51"/>
      <c r="H51" s="51"/>
      <c r="I51" s="51"/>
      <c r="J51" s="51"/>
      <c r="K51" s="51"/>
      <c r="L51" s="51"/>
      <c r="M51" s="51"/>
      <c r="N51" s="51"/>
    </row>
    <row r="52" spans="2:16" x14ac:dyDescent="0.25">
      <c r="B52" s="27" t="s">
        <v>30</v>
      </c>
      <c r="C52" s="52" t="s">
        <v>31</v>
      </c>
      <c r="D52" s="52" t="s">
        <v>32</v>
      </c>
      <c r="E52" s="52" t="s">
        <v>33</v>
      </c>
      <c r="F52" s="52" t="s">
        <v>34</v>
      </c>
      <c r="G52" s="52" t="s">
        <v>35</v>
      </c>
      <c r="H52" s="52" t="s">
        <v>36</v>
      </c>
      <c r="I52" s="52" t="s">
        <v>37</v>
      </c>
      <c r="J52" s="52" t="s">
        <v>38</v>
      </c>
      <c r="K52" s="52" t="s">
        <v>39</v>
      </c>
      <c r="L52" s="52" t="s">
        <v>40</v>
      </c>
      <c r="M52" s="52" t="s">
        <v>41</v>
      </c>
      <c r="N52" s="52" t="s">
        <v>42</v>
      </c>
    </row>
    <row r="53" spans="2:16" x14ac:dyDescent="0.25">
      <c r="B53" s="27" t="s">
        <v>43</v>
      </c>
      <c r="C53" s="45">
        <f>C6</f>
        <v>5187</v>
      </c>
      <c r="D53" s="45">
        <f>D6</f>
        <v>4907</v>
      </c>
      <c r="E53" s="45">
        <f t="shared" ref="E53:M53" si="8">E6</f>
        <v>5259</v>
      </c>
      <c r="F53" s="45">
        <f t="shared" si="8"/>
        <v>5167</v>
      </c>
      <c r="G53" s="45">
        <f t="shared" si="8"/>
        <v>3612</v>
      </c>
      <c r="H53" s="45">
        <f t="shared" si="8"/>
        <v>5164</v>
      </c>
      <c r="I53" s="45">
        <f t="shared" si="8"/>
        <v>4960</v>
      </c>
      <c r="J53" s="45">
        <f t="shared" si="8"/>
        <v>4827</v>
      </c>
      <c r="K53" s="45">
        <f t="shared" si="8"/>
        <v>4673</v>
      </c>
      <c r="L53" s="45">
        <f t="shared" si="8"/>
        <v>4757</v>
      </c>
      <c r="M53" s="45">
        <f t="shared" si="8"/>
        <v>4768</v>
      </c>
      <c r="N53" s="45">
        <f>N6</f>
        <v>4942</v>
      </c>
    </row>
    <row r="54" spans="2:16" ht="30" customHeight="1" x14ac:dyDescent="0.25">
      <c r="B54" s="32" t="s">
        <v>46</v>
      </c>
      <c r="C54" s="44">
        <f>SUM($D$11:$N$11,$C$6)</f>
        <v>60128</v>
      </c>
      <c r="D54" s="44">
        <f>SUM($E$11:$N$11,$C$6:$D$6)</f>
        <v>59335</v>
      </c>
      <c r="E54" s="44">
        <f>SUM($F$11:$N$11,$C$6:$E$6)</f>
        <v>59410</v>
      </c>
      <c r="F54" s="44">
        <f>SUM($G$11:$N$11,$C$6:$F$6)</f>
        <v>59280</v>
      </c>
      <c r="G54" s="44">
        <f>SUM($H$11:$N$11,$C$6:$G$6)</f>
        <v>58998</v>
      </c>
      <c r="H54" s="44">
        <f>SUM($I$11:$N$11,$C$6:$H$6)</f>
        <v>59043</v>
      </c>
      <c r="I54" s="44">
        <f>SUM($J$11:$N$11,$C$6:$I$6)</f>
        <v>59095</v>
      </c>
      <c r="J54" s="44">
        <f>SUM($K$11:$N$11,$C$6:$J$6)</f>
        <v>58118</v>
      </c>
      <c r="K54" s="44">
        <f>SUM($L$11:$N$11,$C$6:$K$6)</f>
        <v>58667</v>
      </c>
      <c r="L54" s="44">
        <f>SUM($M$11:$N$11,$C$6:$L$6)</f>
        <v>58365</v>
      </c>
      <c r="M54" s="44">
        <f>SUM($N$11,$C$6:$M$6)</f>
        <v>58147</v>
      </c>
      <c r="N54" s="44">
        <f>SUM($C$6:$N$6)</f>
        <v>58223</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25" t="s">
        <v>47</v>
      </c>
    </row>
    <row r="82" spans="1:14" ht="30" customHeight="1" x14ac:dyDescent="0.25">
      <c r="A82" s="21">
        <v>1</v>
      </c>
      <c r="B82" s="67" t="s">
        <v>48</v>
      </c>
      <c r="C82" s="68"/>
      <c r="D82" s="68"/>
      <c r="E82" s="68"/>
      <c r="F82" s="68"/>
      <c r="G82" s="68"/>
      <c r="H82" s="68"/>
      <c r="I82" s="68"/>
      <c r="J82" s="68"/>
      <c r="K82" s="68"/>
      <c r="L82" s="68"/>
      <c r="M82" s="68"/>
      <c r="N82" s="68"/>
    </row>
    <row r="83" spans="1:14" x14ac:dyDescent="0.25">
      <c r="A83" s="21">
        <v>2</v>
      </c>
      <c r="B83" s="33" t="s">
        <v>49</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21" customWidth="1"/>
    <col min="2" max="2" width="9" style="21" customWidth="1"/>
    <col min="3" max="14" width="9" style="49" customWidth="1"/>
    <col min="15" max="15" width="2.85546875" style="21" customWidth="1"/>
    <col min="16" max="16" width="0" style="21" hidden="1" customWidth="1"/>
    <col min="17" max="16384" width="9.140625" style="21" hidden="1"/>
  </cols>
  <sheetData>
    <row r="1" spans="2:16" x14ac:dyDescent="0.25"/>
    <row r="2" spans="2:16" x14ac:dyDescent="0.25">
      <c r="B2" s="22" t="s">
        <v>50</v>
      </c>
    </row>
    <row r="3" spans="2:16" x14ac:dyDescent="0.25">
      <c r="B3" s="23"/>
      <c r="C3" s="50"/>
      <c r="D3" s="50"/>
      <c r="E3" s="50"/>
      <c r="F3" s="50"/>
      <c r="G3" s="50"/>
      <c r="H3" s="50"/>
      <c r="I3" s="50"/>
      <c r="J3" s="50"/>
      <c r="K3" s="50"/>
      <c r="L3" s="50"/>
      <c r="M3" s="50"/>
      <c r="N3" s="50"/>
    </row>
    <row r="4" spans="2:16" x14ac:dyDescent="0.25">
      <c r="B4" s="42" t="s">
        <v>83</v>
      </c>
      <c r="C4" s="51"/>
      <c r="D4" s="51"/>
      <c r="E4" s="51"/>
      <c r="F4" s="51"/>
      <c r="G4" s="51"/>
      <c r="H4" s="51"/>
      <c r="I4" s="51"/>
      <c r="J4" s="51"/>
      <c r="K4" s="51"/>
      <c r="L4" s="51"/>
      <c r="M4" s="51"/>
      <c r="N4" s="51"/>
    </row>
    <row r="5" spans="2:16" x14ac:dyDescent="0.25">
      <c r="B5" s="27" t="s">
        <v>30</v>
      </c>
      <c r="C5" s="52" t="s">
        <v>31</v>
      </c>
      <c r="D5" s="52" t="s">
        <v>32</v>
      </c>
      <c r="E5" s="52" t="s">
        <v>33</v>
      </c>
      <c r="F5" s="52" t="s">
        <v>34</v>
      </c>
      <c r="G5" s="52" t="s">
        <v>35</v>
      </c>
      <c r="H5" s="52" t="s">
        <v>36</v>
      </c>
      <c r="I5" s="52" t="s">
        <v>37</v>
      </c>
      <c r="J5" s="52" t="s">
        <v>38</v>
      </c>
      <c r="K5" s="52" t="s">
        <v>39</v>
      </c>
      <c r="L5" s="52" t="s">
        <v>40</v>
      </c>
      <c r="M5" s="52" t="s">
        <v>41</v>
      </c>
      <c r="N5" s="52" t="s">
        <v>42</v>
      </c>
    </row>
    <row r="6" spans="2:16" x14ac:dyDescent="0.25">
      <c r="B6" s="27" t="s">
        <v>43</v>
      </c>
      <c r="C6" s="44">
        <v>2924</v>
      </c>
      <c r="D6" s="44">
        <v>2888</v>
      </c>
      <c r="E6" s="44">
        <v>3055</v>
      </c>
      <c r="F6" s="44">
        <v>3115</v>
      </c>
      <c r="G6" s="44">
        <v>2616</v>
      </c>
      <c r="H6" s="44">
        <v>2877</v>
      </c>
      <c r="I6" s="44">
        <v>2271</v>
      </c>
      <c r="J6" s="44">
        <v>1972</v>
      </c>
      <c r="K6" s="44">
        <v>2772</v>
      </c>
      <c r="L6" s="44">
        <v>2887</v>
      </c>
      <c r="M6" s="44">
        <v>2818</v>
      </c>
      <c r="N6" s="44">
        <v>2308</v>
      </c>
    </row>
    <row r="7" spans="2:16" x14ac:dyDescent="0.25">
      <c r="B7" s="27" t="s">
        <v>44</v>
      </c>
      <c r="C7" s="44">
        <f>C6</f>
        <v>2924</v>
      </c>
      <c r="D7" s="44">
        <f>IF(D6="","",D6+C7)</f>
        <v>5812</v>
      </c>
      <c r="E7" s="44">
        <f t="shared" ref="E7:N7" si="0">IF(E6="","",E6+D7)</f>
        <v>8867</v>
      </c>
      <c r="F7" s="44">
        <f t="shared" si="0"/>
        <v>11982</v>
      </c>
      <c r="G7" s="44">
        <f t="shared" si="0"/>
        <v>14598</v>
      </c>
      <c r="H7" s="44">
        <f t="shared" si="0"/>
        <v>17475</v>
      </c>
      <c r="I7" s="44">
        <f t="shared" si="0"/>
        <v>19746</v>
      </c>
      <c r="J7" s="44">
        <f t="shared" si="0"/>
        <v>21718</v>
      </c>
      <c r="K7" s="44">
        <f t="shared" si="0"/>
        <v>24490</v>
      </c>
      <c r="L7" s="44">
        <f t="shared" si="0"/>
        <v>27377</v>
      </c>
      <c r="M7" s="44">
        <f t="shared" si="0"/>
        <v>30195</v>
      </c>
      <c r="N7" s="44">
        <f t="shared" si="0"/>
        <v>32503</v>
      </c>
      <c r="O7" s="30"/>
      <c r="P7" s="23"/>
    </row>
    <row r="8" spans="2:16" x14ac:dyDescent="0.25"/>
    <row r="9" spans="2:16" x14ac:dyDescent="0.25">
      <c r="B9" s="42" t="s">
        <v>82</v>
      </c>
      <c r="C9" s="51"/>
      <c r="D9" s="51"/>
      <c r="E9" s="51"/>
      <c r="F9" s="51"/>
      <c r="G9" s="51"/>
      <c r="H9" s="51"/>
      <c r="I9" s="51"/>
      <c r="J9" s="51"/>
      <c r="K9" s="51"/>
      <c r="L9" s="51"/>
      <c r="M9" s="51"/>
      <c r="N9" s="51"/>
    </row>
    <row r="10" spans="2:16" x14ac:dyDescent="0.25">
      <c r="B10" s="27" t="s">
        <v>30</v>
      </c>
      <c r="C10" s="52" t="s">
        <v>31</v>
      </c>
      <c r="D10" s="52" t="s">
        <v>32</v>
      </c>
      <c r="E10" s="52" t="s">
        <v>33</v>
      </c>
      <c r="F10" s="52" t="s">
        <v>34</v>
      </c>
      <c r="G10" s="52" t="s">
        <v>35</v>
      </c>
      <c r="H10" s="52" t="s">
        <v>36</v>
      </c>
      <c r="I10" s="52" t="s">
        <v>37</v>
      </c>
      <c r="J10" s="52" t="s">
        <v>38</v>
      </c>
      <c r="K10" s="52" t="s">
        <v>39</v>
      </c>
      <c r="L10" s="52" t="s">
        <v>40</v>
      </c>
      <c r="M10" s="52" t="s">
        <v>41</v>
      </c>
      <c r="N10" s="52" t="s">
        <v>42</v>
      </c>
    </row>
    <row r="11" spans="2:16" x14ac:dyDescent="0.25">
      <c r="B11" s="27" t="s">
        <v>43</v>
      </c>
      <c r="C11" s="44">
        <v>3304</v>
      </c>
      <c r="D11" s="44">
        <v>3277</v>
      </c>
      <c r="E11" s="44">
        <v>3203</v>
      </c>
      <c r="F11" s="44">
        <v>3320</v>
      </c>
      <c r="G11" s="44">
        <v>2836</v>
      </c>
      <c r="H11" s="44">
        <v>2833</v>
      </c>
      <c r="I11" s="44">
        <v>2374</v>
      </c>
      <c r="J11" s="44">
        <v>3297</v>
      </c>
      <c r="K11" s="44">
        <v>2622</v>
      </c>
      <c r="L11" s="44">
        <v>3139</v>
      </c>
      <c r="M11" s="44">
        <v>2962</v>
      </c>
      <c r="N11" s="44">
        <v>2907</v>
      </c>
    </row>
    <row r="12" spans="2:16" x14ac:dyDescent="0.25">
      <c r="B12" s="27" t="s">
        <v>44</v>
      </c>
      <c r="C12" s="44">
        <f>C11</f>
        <v>3304</v>
      </c>
      <c r="D12" s="44">
        <f t="shared" ref="D12:N12" si="1">C12+D11</f>
        <v>6581</v>
      </c>
      <c r="E12" s="44">
        <f t="shared" si="1"/>
        <v>9784</v>
      </c>
      <c r="F12" s="44">
        <f t="shared" si="1"/>
        <v>13104</v>
      </c>
      <c r="G12" s="44">
        <f t="shared" si="1"/>
        <v>15940</v>
      </c>
      <c r="H12" s="44">
        <f t="shared" si="1"/>
        <v>18773</v>
      </c>
      <c r="I12" s="44">
        <f t="shared" si="1"/>
        <v>21147</v>
      </c>
      <c r="J12" s="44">
        <f t="shared" si="1"/>
        <v>24444</v>
      </c>
      <c r="K12" s="44">
        <f t="shared" si="1"/>
        <v>27066</v>
      </c>
      <c r="L12" s="44">
        <f t="shared" si="1"/>
        <v>30205</v>
      </c>
      <c r="M12" s="44">
        <f t="shared" si="1"/>
        <v>33167</v>
      </c>
      <c r="N12" s="44">
        <f t="shared" si="1"/>
        <v>36074</v>
      </c>
      <c r="O12" s="30"/>
      <c r="P12" s="23"/>
    </row>
    <row r="13" spans="2:16" x14ac:dyDescent="0.25"/>
    <row r="14" spans="2:16" x14ac:dyDescent="0.25">
      <c r="B14" s="25" t="s">
        <v>80</v>
      </c>
      <c r="C14" s="51"/>
      <c r="D14" s="51"/>
      <c r="E14" s="51"/>
      <c r="F14" s="51"/>
      <c r="G14" s="51"/>
      <c r="H14" s="51"/>
      <c r="I14" s="51"/>
      <c r="J14" s="51"/>
      <c r="K14" s="51"/>
      <c r="L14" s="51"/>
      <c r="M14" s="51"/>
      <c r="N14" s="51"/>
    </row>
    <row r="15" spans="2:16" x14ac:dyDescent="0.25">
      <c r="B15" s="27" t="s">
        <v>30</v>
      </c>
      <c r="C15" s="52" t="s">
        <v>31</v>
      </c>
      <c r="D15" s="52" t="s">
        <v>32</v>
      </c>
      <c r="E15" s="52" t="s">
        <v>33</v>
      </c>
      <c r="F15" s="52" t="s">
        <v>34</v>
      </c>
      <c r="G15" s="52" t="s">
        <v>35</v>
      </c>
      <c r="H15" s="52" t="s">
        <v>36</v>
      </c>
      <c r="I15" s="52" t="s">
        <v>37</v>
      </c>
      <c r="J15" s="52" t="s">
        <v>38</v>
      </c>
      <c r="K15" s="52" t="s">
        <v>39</v>
      </c>
      <c r="L15" s="52" t="s">
        <v>40</v>
      </c>
      <c r="M15" s="52" t="s">
        <v>41</v>
      </c>
      <c r="N15" s="52" t="s">
        <v>42</v>
      </c>
    </row>
    <row r="16" spans="2:16" x14ac:dyDescent="0.25">
      <c r="B16" s="27" t="s">
        <v>43</v>
      </c>
      <c r="C16" s="44">
        <v>3590</v>
      </c>
      <c r="D16" s="44">
        <v>3947</v>
      </c>
      <c r="E16" s="44">
        <v>3769</v>
      </c>
      <c r="F16" s="44">
        <v>3603</v>
      </c>
      <c r="G16" s="44">
        <v>3447</v>
      </c>
      <c r="H16" s="44">
        <v>3271</v>
      </c>
      <c r="I16" s="44">
        <v>2786</v>
      </c>
      <c r="J16" s="44">
        <v>3433</v>
      </c>
      <c r="K16" s="44">
        <v>3395</v>
      </c>
      <c r="L16" s="44">
        <v>3163</v>
      </c>
      <c r="M16" s="44">
        <v>3405</v>
      </c>
      <c r="N16" s="44">
        <v>3103</v>
      </c>
    </row>
    <row r="17" spans="2:16" x14ac:dyDescent="0.25">
      <c r="B17" s="27" t="s">
        <v>44</v>
      </c>
      <c r="C17" s="44">
        <f>C16</f>
        <v>3590</v>
      </c>
      <c r="D17" s="44">
        <f t="shared" ref="D17" si="2">C17+D16</f>
        <v>7537</v>
      </c>
      <c r="E17" s="44">
        <f t="shared" ref="E17" si="3">D17+E16</f>
        <v>11306</v>
      </c>
      <c r="F17" s="44">
        <f t="shared" ref="F17" si="4">E17+F16</f>
        <v>14909</v>
      </c>
      <c r="G17" s="44">
        <f t="shared" ref="G17:N17" si="5">F17+G16</f>
        <v>18356</v>
      </c>
      <c r="H17" s="44">
        <f t="shared" si="5"/>
        <v>21627</v>
      </c>
      <c r="I17" s="44">
        <f t="shared" si="5"/>
        <v>24413</v>
      </c>
      <c r="J17" s="44">
        <f t="shared" si="5"/>
        <v>27846</v>
      </c>
      <c r="K17" s="44">
        <f t="shared" si="5"/>
        <v>31241</v>
      </c>
      <c r="L17" s="44">
        <f t="shared" si="5"/>
        <v>34404</v>
      </c>
      <c r="M17" s="44">
        <f t="shared" si="5"/>
        <v>37809</v>
      </c>
      <c r="N17" s="44">
        <f t="shared" si="5"/>
        <v>40912</v>
      </c>
      <c r="O17" s="30"/>
      <c r="P17" s="23"/>
    </row>
    <row r="18" spans="2:16" x14ac:dyDescent="0.25"/>
    <row r="19" spans="2:16" x14ac:dyDescent="0.25">
      <c r="B19" s="25" t="s">
        <v>79</v>
      </c>
      <c r="C19" s="51"/>
      <c r="D19" s="51"/>
      <c r="E19" s="51"/>
      <c r="F19" s="51"/>
      <c r="G19" s="51"/>
      <c r="H19" s="51"/>
      <c r="I19" s="51"/>
      <c r="J19" s="51"/>
      <c r="K19" s="51"/>
      <c r="L19" s="51"/>
      <c r="M19" s="51"/>
      <c r="N19" s="51"/>
    </row>
    <row r="20" spans="2:16" x14ac:dyDescent="0.25">
      <c r="B20" s="27" t="s">
        <v>30</v>
      </c>
      <c r="C20" s="52" t="s">
        <v>31</v>
      </c>
      <c r="D20" s="52" t="s">
        <v>32</v>
      </c>
      <c r="E20" s="52" t="s">
        <v>33</v>
      </c>
      <c r="F20" s="52" t="s">
        <v>34</v>
      </c>
      <c r="G20" s="52" t="s">
        <v>35</v>
      </c>
      <c r="H20" s="52" t="s">
        <v>36</v>
      </c>
      <c r="I20" s="52" t="s">
        <v>37</v>
      </c>
      <c r="J20" s="52" t="s">
        <v>38</v>
      </c>
      <c r="K20" s="52" t="s">
        <v>39</v>
      </c>
      <c r="L20" s="52" t="s">
        <v>40</v>
      </c>
      <c r="M20" s="52" t="s">
        <v>41</v>
      </c>
      <c r="N20" s="52" t="s">
        <v>42</v>
      </c>
    </row>
    <row r="21" spans="2:16" x14ac:dyDescent="0.25">
      <c r="B21" s="27" t="s">
        <v>43</v>
      </c>
      <c r="C21" s="44">
        <v>3643</v>
      </c>
      <c r="D21" s="44">
        <v>4135</v>
      </c>
      <c r="E21" s="44">
        <v>4310</v>
      </c>
      <c r="F21" s="44">
        <v>4079</v>
      </c>
      <c r="G21" s="44">
        <v>4091</v>
      </c>
      <c r="H21" s="44">
        <v>3618</v>
      </c>
      <c r="I21" s="44">
        <v>3152</v>
      </c>
      <c r="J21" s="44">
        <v>4068</v>
      </c>
      <c r="K21" s="44">
        <v>3802</v>
      </c>
      <c r="L21" s="44">
        <v>3397</v>
      </c>
      <c r="M21" s="44">
        <v>3939</v>
      </c>
      <c r="N21" s="44">
        <v>3911</v>
      </c>
    </row>
    <row r="22" spans="2:16" x14ac:dyDescent="0.25">
      <c r="B22" s="27" t="s">
        <v>44</v>
      </c>
      <c r="C22" s="44">
        <f>C21</f>
        <v>3643</v>
      </c>
      <c r="D22" s="44">
        <f t="shared" ref="D22:N22" si="6">C22+D21</f>
        <v>7778</v>
      </c>
      <c r="E22" s="44">
        <f t="shared" si="6"/>
        <v>12088</v>
      </c>
      <c r="F22" s="44">
        <f t="shared" si="6"/>
        <v>16167</v>
      </c>
      <c r="G22" s="44">
        <f t="shared" si="6"/>
        <v>20258</v>
      </c>
      <c r="H22" s="44">
        <f t="shared" si="6"/>
        <v>23876</v>
      </c>
      <c r="I22" s="44">
        <f t="shared" si="6"/>
        <v>27028</v>
      </c>
      <c r="J22" s="44">
        <f t="shared" si="6"/>
        <v>31096</v>
      </c>
      <c r="K22" s="44">
        <f t="shared" si="6"/>
        <v>34898</v>
      </c>
      <c r="L22" s="44">
        <f t="shared" si="6"/>
        <v>38295</v>
      </c>
      <c r="M22" s="44">
        <f t="shared" si="6"/>
        <v>42234</v>
      </c>
      <c r="N22" s="44">
        <f t="shared" si="6"/>
        <v>46145</v>
      </c>
      <c r="O22" s="30"/>
      <c r="P22" s="23"/>
    </row>
    <row r="23" spans="2:16" x14ac:dyDescent="0.25"/>
    <row r="24" spans="2:16" x14ac:dyDescent="0.25">
      <c r="B24" s="25" t="s">
        <v>29</v>
      </c>
      <c r="C24" s="51"/>
      <c r="D24" s="51"/>
      <c r="E24" s="51"/>
      <c r="F24" s="51"/>
      <c r="G24" s="51"/>
      <c r="H24" s="51"/>
      <c r="I24" s="51"/>
      <c r="J24" s="51"/>
      <c r="K24" s="51"/>
      <c r="L24" s="51"/>
      <c r="M24" s="51"/>
      <c r="N24" s="51"/>
    </row>
    <row r="25" spans="2:16" x14ac:dyDescent="0.25">
      <c r="B25" s="27" t="s">
        <v>30</v>
      </c>
      <c r="C25" s="52" t="s">
        <v>31</v>
      </c>
      <c r="D25" s="52" t="s">
        <v>32</v>
      </c>
      <c r="E25" s="52" t="s">
        <v>33</v>
      </c>
      <c r="F25" s="52" t="s">
        <v>34</v>
      </c>
      <c r="G25" s="52" t="s">
        <v>35</v>
      </c>
      <c r="H25" s="52" t="s">
        <v>36</v>
      </c>
      <c r="I25" s="52" t="s">
        <v>37</v>
      </c>
      <c r="J25" s="52" t="s">
        <v>38</v>
      </c>
      <c r="K25" s="52" t="s">
        <v>39</v>
      </c>
      <c r="L25" s="52" t="s">
        <v>40</v>
      </c>
      <c r="M25" s="52" t="s">
        <v>41</v>
      </c>
      <c r="N25" s="52" t="s">
        <v>42</v>
      </c>
    </row>
    <row r="26" spans="2:16" x14ac:dyDescent="0.25">
      <c r="B26" s="27" t="s">
        <v>43</v>
      </c>
      <c r="C26" s="44">
        <v>6</v>
      </c>
      <c r="D26" s="44">
        <v>208</v>
      </c>
      <c r="E26" s="44">
        <v>840</v>
      </c>
      <c r="F26" s="44">
        <v>1558</v>
      </c>
      <c r="G26" s="44">
        <v>1837</v>
      </c>
      <c r="H26" s="44">
        <v>2352</v>
      </c>
      <c r="I26" s="44">
        <v>2165</v>
      </c>
      <c r="J26" s="44">
        <v>3147</v>
      </c>
      <c r="K26" s="44">
        <v>3269</v>
      </c>
      <c r="L26" s="44">
        <v>3467</v>
      </c>
      <c r="M26" s="44">
        <v>3535</v>
      </c>
      <c r="N26" s="44">
        <v>3973</v>
      </c>
    </row>
    <row r="27" spans="2:16" x14ac:dyDescent="0.25">
      <c r="B27" s="27" t="s">
        <v>44</v>
      </c>
      <c r="C27" s="44">
        <f>C26</f>
        <v>6</v>
      </c>
      <c r="D27" s="44">
        <f t="shared" ref="D27:N27" si="7">C27+D26</f>
        <v>214</v>
      </c>
      <c r="E27" s="44">
        <f t="shared" si="7"/>
        <v>1054</v>
      </c>
      <c r="F27" s="44">
        <f t="shared" si="7"/>
        <v>2612</v>
      </c>
      <c r="G27" s="44">
        <f t="shared" si="7"/>
        <v>4449</v>
      </c>
      <c r="H27" s="44">
        <f t="shared" si="7"/>
        <v>6801</v>
      </c>
      <c r="I27" s="44">
        <f t="shared" si="7"/>
        <v>8966</v>
      </c>
      <c r="J27" s="44">
        <f t="shared" si="7"/>
        <v>12113</v>
      </c>
      <c r="K27" s="44">
        <f t="shared" si="7"/>
        <v>15382</v>
      </c>
      <c r="L27" s="44">
        <f t="shared" si="7"/>
        <v>18849</v>
      </c>
      <c r="M27" s="44">
        <f t="shared" si="7"/>
        <v>22384</v>
      </c>
      <c r="N27" s="44">
        <f t="shared" si="7"/>
        <v>26357</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51"/>
      <c r="D51" s="51"/>
      <c r="E51" s="51"/>
      <c r="F51" s="51"/>
      <c r="G51" s="51"/>
      <c r="H51" s="51"/>
      <c r="I51" s="51"/>
      <c r="J51" s="51"/>
      <c r="K51" s="51"/>
      <c r="L51" s="51"/>
      <c r="M51" s="51"/>
      <c r="N51" s="51"/>
    </row>
    <row r="52" spans="2:16" x14ac:dyDescent="0.25">
      <c r="B52" s="27" t="s">
        <v>30</v>
      </c>
      <c r="C52" s="52" t="s">
        <v>31</v>
      </c>
      <c r="D52" s="52" t="s">
        <v>32</v>
      </c>
      <c r="E52" s="52" t="s">
        <v>33</v>
      </c>
      <c r="F52" s="52" t="s">
        <v>34</v>
      </c>
      <c r="G52" s="52" t="s">
        <v>35</v>
      </c>
      <c r="H52" s="52" t="s">
        <v>36</v>
      </c>
      <c r="I52" s="52" t="s">
        <v>37</v>
      </c>
      <c r="J52" s="52" t="s">
        <v>38</v>
      </c>
      <c r="K52" s="52" t="s">
        <v>39</v>
      </c>
      <c r="L52" s="52" t="s">
        <v>40</v>
      </c>
      <c r="M52" s="52" t="s">
        <v>41</v>
      </c>
      <c r="N52" s="52" t="s">
        <v>42</v>
      </c>
    </row>
    <row r="53" spans="2:16" x14ac:dyDescent="0.25">
      <c r="B53" s="27" t="s">
        <v>43</v>
      </c>
      <c r="C53" s="45">
        <f>C6</f>
        <v>2924</v>
      </c>
      <c r="D53" s="45">
        <f t="shared" ref="D53:N53" si="8">D6</f>
        <v>2888</v>
      </c>
      <c r="E53" s="45">
        <f t="shared" si="8"/>
        <v>3055</v>
      </c>
      <c r="F53" s="45">
        <f t="shared" si="8"/>
        <v>3115</v>
      </c>
      <c r="G53" s="45">
        <f t="shared" si="8"/>
        <v>2616</v>
      </c>
      <c r="H53" s="45">
        <f t="shared" si="8"/>
        <v>2877</v>
      </c>
      <c r="I53" s="45">
        <f t="shared" si="8"/>
        <v>2271</v>
      </c>
      <c r="J53" s="45">
        <f t="shared" si="8"/>
        <v>1972</v>
      </c>
      <c r="K53" s="45">
        <f t="shared" si="8"/>
        <v>2772</v>
      </c>
      <c r="L53" s="45">
        <f t="shared" si="8"/>
        <v>2887</v>
      </c>
      <c r="M53" s="45">
        <f t="shared" si="8"/>
        <v>2818</v>
      </c>
      <c r="N53" s="45">
        <f t="shared" si="8"/>
        <v>2308</v>
      </c>
    </row>
    <row r="54" spans="2:16" ht="30" customHeight="1" x14ac:dyDescent="0.25">
      <c r="B54" s="32" t="s">
        <v>46</v>
      </c>
      <c r="C54" s="44">
        <f>SUM($D$11:$N$11,$C$6)</f>
        <v>35694</v>
      </c>
      <c r="D54" s="44">
        <f>SUM($E$11:$N$11,$C$6:$D$6)</f>
        <v>35305</v>
      </c>
      <c r="E54" s="44">
        <f>SUM($F$11:$N$11,$C$6:$E$6)</f>
        <v>35157</v>
      </c>
      <c r="F54" s="44">
        <f>SUM($G$11:$N$11,$C$6:$F$6)</f>
        <v>34952</v>
      </c>
      <c r="G54" s="44">
        <f>SUM($H$11:$N$11,$C$6:$G$6)</f>
        <v>34732</v>
      </c>
      <c r="H54" s="44">
        <f>SUM($I$11:$N$11,$C$6:$H$6)</f>
        <v>34776</v>
      </c>
      <c r="I54" s="44">
        <f>SUM($J$11:$N$11,$C$6:$I$6)</f>
        <v>34673</v>
      </c>
      <c r="J54" s="44">
        <f>SUM($K$11:$N$11,$C$6:$J$6)</f>
        <v>33348</v>
      </c>
      <c r="K54" s="44">
        <f>SUM($L$11:$N$11,$C$6:$K$6)</f>
        <v>33498</v>
      </c>
      <c r="L54" s="44">
        <f>SUM($M$11:$N$11,$C$6:$L$6)</f>
        <v>33246</v>
      </c>
      <c r="M54" s="44">
        <f>SUM($N$11,$C$6:$M$6)</f>
        <v>33102</v>
      </c>
      <c r="N54" s="44">
        <f>SUM($C$6:$N$6)</f>
        <v>32503</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5" t="s">
        <v>47</v>
      </c>
    </row>
    <row r="82" spans="1:3" x14ac:dyDescent="0.25">
      <c r="A82" s="21">
        <v>1</v>
      </c>
      <c r="B82" s="21" t="s">
        <v>51</v>
      </c>
    </row>
    <row r="83" spans="1:3" x14ac:dyDescent="0.25">
      <c r="B83" s="34" t="s">
        <v>52</v>
      </c>
      <c r="C83" s="49" t="s">
        <v>53</v>
      </c>
    </row>
    <row r="84" spans="1:3" x14ac:dyDescent="0.25">
      <c r="B84" s="34" t="s">
        <v>54</v>
      </c>
      <c r="C84" s="49" t="s">
        <v>55</v>
      </c>
    </row>
    <row r="85" spans="1:3" x14ac:dyDescent="0.25">
      <c r="B85" s="34" t="s">
        <v>56</v>
      </c>
      <c r="C85" s="49" t="s">
        <v>76</v>
      </c>
    </row>
    <row r="86" spans="1:3" x14ac:dyDescent="0.25">
      <c r="A86" s="21">
        <v>2</v>
      </c>
      <c r="B86" s="35" t="s">
        <v>57</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sheetViews>
  <sheetFormatPr defaultColWidth="0" defaultRowHeight="15" customHeight="1" zeroHeight="1" x14ac:dyDescent="0.25"/>
  <cols>
    <col min="1" max="1" width="2.85546875" style="21" customWidth="1"/>
    <col min="2" max="14" width="9" style="21" customWidth="1"/>
    <col min="15" max="15" width="2.85546875" style="21" customWidth="1"/>
    <col min="16" max="16" width="0" style="21" hidden="1" customWidth="1"/>
    <col min="17" max="16384" width="9.140625" style="21" hidden="1"/>
  </cols>
  <sheetData>
    <row r="1" spans="2:16" x14ac:dyDescent="0.25"/>
    <row r="2" spans="2:16" x14ac:dyDescent="0.25">
      <c r="B2" s="22" t="s">
        <v>58</v>
      </c>
    </row>
    <row r="3" spans="2:16" x14ac:dyDescent="0.25">
      <c r="B3" s="23"/>
      <c r="C3" s="24"/>
      <c r="D3" s="24"/>
      <c r="E3" s="24"/>
      <c r="F3" s="24"/>
      <c r="G3" s="24"/>
      <c r="H3" s="24"/>
      <c r="I3" s="24"/>
      <c r="J3" s="24"/>
      <c r="K3" s="24"/>
      <c r="L3" s="24"/>
      <c r="M3" s="24"/>
      <c r="N3" s="24"/>
    </row>
    <row r="4" spans="2:16" x14ac:dyDescent="0.25">
      <c r="B4" s="42" t="s">
        <v>83</v>
      </c>
      <c r="C4" s="26"/>
      <c r="D4" s="26"/>
      <c r="E4" s="26"/>
      <c r="F4" s="26"/>
      <c r="G4" s="26"/>
      <c r="H4" s="26"/>
      <c r="I4" s="26"/>
      <c r="J4" s="26"/>
      <c r="K4" s="26"/>
      <c r="L4" s="26"/>
      <c r="M4" s="26"/>
      <c r="N4" s="26"/>
    </row>
    <row r="5" spans="2:16" x14ac:dyDescent="0.25">
      <c r="B5" s="27" t="s">
        <v>30</v>
      </c>
      <c r="C5" s="28" t="s">
        <v>31</v>
      </c>
      <c r="D5" s="28" t="s">
        <v>32</v>
      </c>
      <c r="E5" s="28" t="s">
        <v>33</v>
      </c>
      <c r="F5" s="28" t="s">
        <v>34</v>
      </c>
      <c r="G5" s="28" t="s">
        <v>35</v>
      </c>
      <c r="H5" s="28" t="s">
        <v>36</v>
      </c>
      <c r="I5" s="28" t="s">
        <v>37</v>
      </c>
      <c r="J5" s="28" t="s">
        <v>38</v>
      </c>
      <c r="K5" s="28" t="s">
        <v>39</v>
      </c>
      <c r="L5" s="28" t="s">
        <v>40</v>
      </c>
      <c r="M5" s="28" t="s">
        <v>41</v>
      </c>
      <c r="N5" s="28" t="s">
        <v>42</v>
      </c>
    </row>
    <row r="6" spans="2:16" x14ac:dyDescent="0.25">
      <c r="B6" s="27" t="s">
        <v>43</v>
      </c>
      <c r="C6" s="29">
        <v>62</v>
      </c>
      <c r="D6" s="29">
        <v>57</v>
      </c>
      <c r="E6" s="29">
        <v>64</v>
      </c>
      <c r="F6" s="29">
        <v>52</v>
      </c>
      <c r="G6" s="29">
        <v>58</v>
      </c>
      <c r="H6" s="29">
        <v>47</v>
      </c>
      <c r="I6" s="29">
        <v>52</v>
      </c>
      <c r="J6" s="29">
        <v>73</v>
      </c>
      <c r="K6" s="29">
        <v>69</v>
      </c>
      <c r="L6" s="29">
        <v>62</v>
      </c>
      <c r="M6" s="29">
        <v>56</v>
      </c>
      <c r="N6" s="29">
        <v>51</v>
      </c>
    </row>
    <row r="7" spans="2:16" x14ac:dyDescent="0.25">
      <c r="B7" s="27" t="s">
        <v>44</v>
      </c>
      <c r="C7" s="29">
        <f>C6</f>
        <v>62</v>
      </c>
      <c r="D7" s="29">
        <f>IF(D6="","",D6+C7)</f>
        <v>119</v>
      </c>
      <c r="E7" s="29">
        <f t="shared" ref="E7:N7" si="0">IF(E6="","",E6+D7)</f>
        <v>183</v>
      </c>
      <c r="F7" s="29">
        <f t="shared" si="0"/>
        <v>235</v>
      </c>
      <c r="G7" s="29">
        <f t="shared" si="0"/>
        <v>293</v>
      </c>
      <c r="H7" s="29">
        <f t="shared" si="0"/>
        <v>340</v>
      </c>
      <c r="I7" s="29">
        <f t="shared" si="0"/>
        <v>392</v>
      </c>
      <c r="J7" s="29">
        <f t="shared" si="0"/>
        <v>465</v>
      </c>
      <c r="K7" s="29">
        <f t="shared" si="0"/>
        <v>534</v>
      </c>
      <c r="L7" s="29">
        <f t="shared" si="0"/>
        <v>596</v>
      </c>
      <c r="M7" s="29">
        <f t="shared" si="0"/>
        <v>652</v>
      </c>
      <c r="N7" s="29">
        <f t="shared" si="0"/>
        <v>703</v>
      </c>
      <c r="O7" s="30"/>
      <c r="P7" s="23"/>
    </row>
    <row r="8" spans="2:16" x14ac:dyDescent="0.25"/>
    <row r="9" spans="2:16" x14ac:dyDescent="0.25">
      <c r="B9" s="42" t="s">
        <v>82</v>
      </c>
      <c r="C9" s="26"/>
      <c r="D9" s="26"/>
      <c r="E9" s="26"/>
      <c r="F9" s="26"/>
      <c r="G9" s="26"/>
      <c r="H9" s="26"/>
      <c r="I9" s="26"/>
      <c r="J9" s="26"/>
      <c r="K9" s="26"/>
      <c r="L9" s="26"/>
      <c r="M9" s="26"/>
      <c r="N9" s="26"/>
    </row>
    <row r="10" spans="2:16" x14ac:dyDescent="0.25">
      <c r="B10" s="27" t="s">
        <v>30</v>
      </c>
      <c r="C10" s="28" t="s">
        <v>31</v>
      </c>
      <c r="D10" s="28" t="s">
        <v>32</v>
      </c>
      <c r="E10" s="28" t="s">
        <v>33</v>
      </c>
      <c r="F10" s="28" t="s">
        <v>34</v>
      </c>
      <c r="G10" s="28" t="s">
        <v>35</v>
      </c>
      <c r="H10" s="28" t="s">
        <v>36</v>
      </c>
      <c r="I10" s="28" t="s">
        <v>37</v>
      </c>
      <c r="J10" s="28" t="s">
        <v>38</v>
      </c>
      <c r="K10" s="28" t="s">
        <v>39</v>
      </c>
      <c r="L10" s="28" t="s">
        <v>40</v>
      </c>
      <c r="M10" s="28" t="s">
        <v>41</v>
      </c>
      <c r="N10" s="28" t="s">
        <v>42</v>
      </c>
    </row>
    <row r="11" spans="2:16" x14ac:dyDescent="0.25">
      <c r="B11" s="27" t="s">
        <v>43</v>
      </c>
      <c r="C11" s="29">
        <v>77</v>
      </c>
      <c r="D11" s="29">
        <v>84</v>
      </c>
      <c r="E11" s="29">
        <v>87</v>
      </c>
      <c r="F11" s="29">
        <v>86</v>
      </c>
      <c r="G11" s="29">
        <v>76</v>
      </c>
      <c r="H11" s="29">
        <v>74</v>
      </c>
      <c r="I11" s="29">
        <v>56</v>
      </c>
      <c r="J11" s="29">
        <v>80</v>
      </c>
      <c r="K11" s="29">
        <v>66</v>
      </c>
      <c r="L11" s="29">
        <v>63</v>
      </c>
      <c r="M11" s="29">
        <v>67</v>
      </c>
      <c r="N11" s="29">
        <v>64</v>
      </c>
    </row>
    <row r="12" spans="2:16" x14ac:dyDescent="0.25">
      <c r="B12" s="27" t="s">
        <v>44</v>
      </c>
      <c r="C12" s="29">
        <f>C11</f>
        <v>77</v>
      </c>
      <c r="D12" s="29">
        <f t="shared" ref="D12:N12" si="1">C12+D11</f>
        <v>161</v>
      </c>
      <c r="E12" s="29">
        <f t="shared" si="1"/>
        <v>248</v>
      </c>
      <c r="F12" s="29">
        <f t="shared" si="1"/>
        <v>334</v>
      </c>
      <c r="G12" s="29">
        <f t="shared" si="1"/>
        <v>410</v>
      </c>
      <c r="H12" s="29">
        <f t="shared" si="1"/>
        <v>484</v>
      </c>
      <c r="I12" s="29">
        <f t="shared" si="1"/>
        <v>540</v>
      </c>
      <c r="J12" s="29">
        <f t="shared" si="1"/>
        <v>620</v>
      </c>
      <c r="K12" s="29">
        <f t="shared" si="1"/>
        <v>686</v>
      </c>
      <c r="L12" s="29">
        <f t="shared" si="1"/>
        <v>749</v>
      </c>
      <c r="M12" s="29">
        <f t="shared" si="1"/>
        <v>816</v>
      </c>
      <c r="N12" s="29">
        <f t="shared" si="1"/>
        <v>880</v>
      </c>
      <c r="O12" s="30"/>
      <c r="P12" s="23"/>
    </row>
    <row r="13" spans="2:16" x14ac:dyDescent="0.25"/>
    <row r="14" spans="2:16" x14ac:dyDescent="0.25">
      <c r="B14" s="25" t="s">
        <v>80</v>
      </c>
      <c r="C14" s="26"/>
      <c r="D14" s="26"/>
      <c r="E14" s="26"/>
      <c r="F14" s="26"/>
      <c r="G14" s="26"/>
      <c r="H14" s="26"/>
      <c r="I14" s="26"/>
      <c r="J14" s="26"/>
      <c r="K14" s="26"/>
      <c r="L14" s="26"/>
      <c r="M14" s="26"/>
      <c r="N14" s="26"/>
    </row>
    <row r="15" spans="2:16" x14ac:dyDescent="0.25">
      <c r="B15" s="27" t="s">
        <v>30</v>
      </c>
      <c r="C15" s="28" t="s">
        <v>31</v>
      </c>
      <c r="D15" s="28" t="s">
        <v>32</v>
      </c>
      <c r="E15" s="28" t="s">
        <v>33</v>
      </c>
      <c r="F15" s="28" t="s">
        <v>34</v>
      </c>
      <c r="G15" s="28" t="s">
        <v>35</v>
      </c>
      <c r="H15" s="28" t="s">
        <v>36</v>
      </c>
      <c r="I15" s="28" t="s">
        <v>37</v>
      </c>
      <c r="J15" s="28" t="s">
        <v>38</v>
      </c>
      <c r="K15" s="28" t="s">
        <v>39</v>
      </c>
      <c r="L15" s="28" t="s">
        <v>40</v>
      </c>
      <c r="M15" s="28" t="s">
        <v>41</v>
      </c>
      <c r="N15" s="28" t="s">
        <v>42</v>
      </c>
    </row>
    <row r="16" spans="2:16" x14ac:dyDescent="0.25">
      <c r="B16" s="27" t="s">
        <v>43</v>
      </c>
      <c r="C16" s="29">
        <v>60</v>
      </c>
      <c r="D16" s="29">
        <v>79</v>
      </c>
      <c r="E16" s="29">
        <v>68</v>
      </c>
      <c r="F16" s="29">
        <v>85</v>
      </c>
      <c r="G16" s="29">
        <v>87</v>
      </c>
      <c r="H16" s="29">
        <v>60</v>
      </c>
      <c r="I16" s="29">
        <v>61</v>
      </c>
      <c r="J16" s="29">
        <v>76</v>
      </c>
      <c r="K16" s="29">
        <v>80</v>
      </c>
      <c r="L16" s="29">
        <v>71</v>
      </c>
      <c r="M16" s="29">
        <v>87</v>
      </c>
      <c r="N16" s="29">
        <v>101</v>
      </c>
    </row>
    <row r="17" spans="2:16" x14ac:dyDescent="0.25">
      <c r="B17" s="27" t="s">
        <v>44</v>
      </c>
      <c r="C17" s="29">
        <f>C16</f>
        <v>60</v>
      </c>
      <c r="D17" s="29">
        <f t="shared" ref="D17" si="2">C17+D16</f>
        <v>139</v>
      </c>
      <c r="E17" s="29">
        <f t="shared" ref="E17" si="3">D17+E16</f>
        <v>207</v>
      </c>
      <c r="F17" s="29">
        <f t="shared" ref="F17" si="4">E17+F16</f>
        <v>292</v>
      </c>
      <c r="G17" s="29">
        <f t="shared" ref="G17:N17" si="5">F17+G16</f>
        <v>379</v>
      </c>
      <c r="H17" s="29">
        <f t="shared" si="5"/>
        <v>439</v>
      </c>
      <c r="I17" s="29">
        <f t="shared" si="5"/>
        <v>500</v>
      </c>
      <c r="J17" s="29">
        <f t="shared" si="5"/>
        <v>576</v>
      </c>
      <c r="K17" s="29">
        <f t="shared" si="5"/>
        <v>656</v>
      </c>
      <c r="L17" s="29">
        <f t="shared" si="5"/>
        <v>727</v>
      </c>
      <c r="M17" s="29">
        <f t="shared" si="5"/>
        <v>814</v>
      </c>
      <c r="N17" s="29">
        <f t="shared" si="5"/>
        <v>915</v>
      </c>
      <c r="O17" s="30"/>
      <c r="P17" s="23"/>
    </row>
    <row r="18" spans="2:16" x14ac:dyDescent="0.25"/>
    <row r="19" spans="2:16" x14ac:dyDescent="0.25">
      <c r="B19" s="25" t="s">
        <v>79</v>
      </c>
      <c r="C19" s="26"/>
      <c r="D19" s="26"/>
      <c r="E19" s="26"/>
      <c r="F19" s="26"/>
      <c r="G19" s="26"/>
      <c r="H19" s="26"/>
      <c r="I19" s="26"/>
      <c r="J19" s="26"/>
      <c r="K19" s="26"/>
      <c r="L19" s="26"/>
      <c r="M19" s="26"/>
      <c r="N19" s="26"/>
    </row>
    <row r="20" spans="2:16" x14ac:dyDescent="0.25">
      <c r="B20" s="27" t="s">
        <v>30</v>
      </c>
      <c r="C20" s="28" t="s">
        <v>31</v>
      </c>
      <c r="D20" s="28" t="s">
        <v>32</v>
      </c>
      <c r="E20" s="28" t="s">
        <v>33</v>
      </c>
      <c r="F20" s="28" t="s">
        <v>34</v>
      </c>
      <c r="G20" s="28" t="s">
        <v>35</v>
      </c>
      <c r="H20" s="28" t="s">
        <v>36</v>
      </c>
      <c r="I20" s="28" t="s">
        <v>37</v>
      </c>
      <c r="J20" s="28" t="s">
        <v>38</v>
      </c>
      <c r="K20" s="28" t="s">
        <v>39</v>
      </c>
      <c r="L20" s="28" t="s">
        <v>40</v>
      </c>
      <c r="M20" s="28" t="s">
        <v>41</v>
      </c>
      <c r="N20" s="28" t="s">
        <v>42</v>
      </c>
    </row>
    <row r="21" spans="2:16" x14ac:dyDescent="0.25">
      <c r="B21" s="27" t="s">
        <v>43</v>
      </c>
      <c r="C21" s="29">
        <v>37</v>
      </c>
      <c r="D21" s="29">
        <v>62</v>
      </c>
      <c r="E21" s="29">
        <v>60</v>
      </c>
      <c r="F21" s="29">
        <v>62</v>
      </c>
      <c r="G21" s="29">
        <v>62</v>
      </c>
      <c r="H21" s="29">
        <v>55</v>
      </c>
      <c r="I21" s="29">
        <v>67</v>
      </c>
      <c r="J21" s="29">
        <v>65</v>
      </c>
      <c r="K21" s="29">
        <v>79</v>
      </c>
      <c r="L21" s="29">
        <v>70</v>
      </c>
      <c r="M21" s="29">
        <v>59</v>
      </c>
      <c r="N21" s="29">
        <v>75</v>
      </c>
    </row>
    <row r="22" spans="2:16" x14ac:dyDescent="0.25">
      <c r="B22" s="27" t="s">
        <v>44</v>
      </c>
      <c r="C22" s="29">
        <f>C21</f>
        <v>37</v>
      </c>
      <c r="D22" s="29">
        <f t="shared" ref="D22:N22" si="6">C22+D21</f>
        <v>99</v>
      </c>
      <c r="E22" s="29">
        <f t="shared" si="6"/>
        <v>159</v>
      </c>
      <c r="F22" s="29">
        <f t="shared" si="6"/>
        <v>221</v>
      </c>
      <c r="G22" s="29">
        <f t="shared" si="6"/>
        <v>283</v>
      </c>
      <c r="H22" s="29">
        <f t="shared" si="6"/>
        <v>338</v>
      </c>
      <c r="I22" s="29">
        <f t="shared" si="6"/>
        <v>405</v>
      </c>
      <c r="J22" s="29">
        <f t="shared" si="6"/>
        <v>470</v>
      </c>
      <c r="K22" s="29">
        <f t="shared" si="6"/>
        <v>549</v>
      </c>
      <c r="L22" s="29">
        <f t="shared" si="6"/>
        <v>619</v>
      </c>
      <c r="M22" s="29">
        <f t="shared" si="6"/>
        <v>678</v>
      </c>
      <c r="N22" s="29">
        <f t="shared" si="6"/>
        <v>753</v>
      </c>
      <c r="O22" s="30"/>
      <c r="P22" s="23"/>
    </row>
    <row r="23" spans="2:16" x14ac:dyDescent="0.25"/>
    <row r="24" spans="2:16" x14ac:dyDescent="0.25">
      <c r="B24" s="25" t="s">
        <v>29</v>
      </c>
      <c r="C24" s="26"/>
      <c r="D24" s="26"/>
      <c r="E24" s="26"/>
      <c r="F24" s="26"/>
      <c r="G24" s="26"/>
      <c r="H24" s="26"/>
      <c r="I24" s="26"/>
      <c r="J24" s="26"/>
      <c r="K24" s="26"/>
      <c r="L24" s="26"/>
      <c r="M24" s="26"/>
      <c r="N24" s="26"/>
    </row>
    <row r="25" spans="2:16" x14ac:dyDescent="0.25">
      <c r="B25" s="27" t="s">
        <v>30</v>
      </c>
      <c r="C25" s="28" t="s">
        <v>31</v>
      </c>
      <c r="D25" s="28" t="s">
        <v>32</v>
      </c>
      <c r="E25" s="28" t="s">
        <v>33</v>
      </c>
      <c r="F25" s="28" t="s">
        <v>34</v>
      </c>
      <c r="G25" s="28" t="s">
        <v>35</v>
      </c>
      <c r="H25" s="28" t="s">
        <v>36</v>
      </c>
      <c r="I25" s="28" t="s">
        <v>37</v>
      </c>
      <c r="J25" s="28" t="s">
        <v>38</v>
      </c>
      <c r="K25" s="28" t="s">
        <v>39</v>
      </c>
      <c r="L25" s="28" t="s">
        <v>40</v>
      </c>
      <c r="M25" s="28" t="s">
        <v>41</v>
      </c>
      <c r="N25" s="28" t="s">
        <v>42</v>
      </c>
    </row>
    <row r="26" spans="2:16" x14ac:dyDescent="0.25">
      <c r="B26" s="27" t="s">
        <v>43</v>
      </c>
      <c r="C26" s="29">
        <v>0</v>
      </c>
      <c r="D26" s="29">
        <v>0</v>
      </c>
      <c r="E26" s="29">
        <v>1</v>
      </c>
      <c r="F26" s="29">
        <v>0</v>
      </c>
      <c r="G26" s="29">
        <v>6</v>
      </c>
      <c r="H26" s="29">
        <v>10</v>
      </c>
      <c r="I26" s="29">
        <v>16</v>
      </c>
      <c r="J26" s="29">
        <v>29</v>
      </c>
      <c r="K26" s="29">
        <v>26</v>
      </c>
      <c r="L26" s="29">
        <v>34</v>
      </c>
      <c r="M26" s="29">
        <v>41</v>
      </c>
      <c r="N26" s="29">
        <v>53</v>
      </c>
    </row>
    <row r="27" spans="2:16" x14ac:dyDescent="0.25">
      <c r="B27" s="27" t="s">
        <v>44</v>
      </c>
      <c r="C27" s="29">
        <v>0</v>
      </c>
      <c r="D27" s="29">
        <v>0</v>
      </c>
      <c r="E27" s="29">
        <v>1</v>
      </c>
      <c r="F27" s="29">
        <f t="shared" ref="F27:N27" si="7">E27+F26</f>
        <v>1</v>
      </c>
      <c r="G27" s="29">
        <f t="shared" si="7"/>
        <v>7</v>
      </c>
      <c r="H27" s="29">
        <f t="shared" si="7"/>
        <v>17</v>
      </c>
      <c r="I27" s="29">
        <f t="shared" si="7"/>
        <v>33</v>
      </c>
      <c r="J27" s="29">
        <f t="shared" si="7"/>
        <v>62</v>
      </c>
      <c r="K27" s="29">
        <f t="shared" si="7"/>
        <v>88</v>
      </c>
      <c r="L27" s="29">
        <f t="shared" si="7"/>
        <v>122</v>
      </c>
      <c r="M27" s="29">
        <f t="shared" si="7"/>
        <v>163</v>
      </c>
      <c r="N27" s="29">
        <f t="shared" si="7"/>
        <v>216</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26"/>
      <c r="D51" s="26"/>
      <c r="E51" s="26"/>
      <c r="F51" s="26"/>
      <c r="G51" s="26"/>
      <c r="H51" s="26"/>
      <c r="I51" s="26"/>
      <c r="J51" s="26"/>
      <c r="K51" s="26"/>
      <c r="L51" s="26"/>
      <c r="M51" s="26"/>
      <c r="N51" s="26"/>
    </row>
    <row r="52" spans="2:16" x14ac:dyDescent="0.25">
      <c r="B52" s="27" t="s">
        <v>30</v>
      </c>
      <c r="C52" s="28" t="s">
        <v>31</v>
      </c>
      <c r="D52" s="28" t="s">
        <v>32</v>
      </c>
      <c r="E52" s="28" t="s">
        <v>33</v>
      </c>
      <c r="F52" s="28" t="s">
        <v>34</v>
      </c>
      <c r="G52" s="28" t="s">
        <v>35</v>
      </c>
      <c r="H52" s="28" t="s">
        <v>36</v>
      </c>
      <c r="I52" s="28" t="s">
        <v>37</v>
      </c>
      <c r="J52" s="28" t="s">
        <v>38</v>
      </c>
      <c r="K52" s="28" t="s">
        <v>39</v>
      </c>
      <c r="L52" s="28" t="s">
        <v>40</v>
      </c>
      <c r="M52" s="28" t="s">
        <v>41</v>
      </c>
      <c r="N52" s="28" t="s">
        <v>42</v>
      </c>
    </row>
    <row r="53" spans="2:16" x14ac:dyDescent="0.25">
      <c r="B53" s="27" t="s">
        <v>43</v>
      </c>
      <c r="C53" s="31">
        <f>C6</f>
        <v>62</v>
      </c>
      <c r="D53" s="31">
        <f>D6</f>
        <v>57</v>
      </c>
      <c r="E53" s="31">
        <f>E6</f>
        <v>64</v>
      </c>
      <c r="F53" s="31">
        <f t="shared" ref="F53:N53" si="8">F6</f>
        <v>52</v>
      </c>
      <c r="G53" s="31">
        <f t="shared" si="8"/>
        <v>58</v>
      </c>
      <c r="H53" s="31">
        <f t="shared" si="8"/>
        <v>47</v>
      </c>
      <c r="I53" s="31">
        <f t="shared" si="8"/>
        <v>52</v>
      </c>
      <c r="J53" s="31">
        <f t="shared" si="8"/>
        <v>73</v>
      </c>
      <c r="K53" s="31">
        <f t="shared" si="8"/>
        <v>69</v>
      </c>
      <c r="L53" s="31">
        <f t="shared" si="8"/>
        <v>62</v>
      </c>
      <c r="M53" s="31">
        <f t="shared" si="8"/>
        <v>56</v>
      </c>
      <c r="N53" s="31">
        <f t="shared" si="8"/>
        <v>51</v>
      </c>
    </row>
    <row r="54" spans="2:16" ht="30" customHeight="1" x14ac:dyDescent="0.25">
      <c r="B54" s="32" t="s">
        <v>46</v>
      </c>
      <c r="C54" s="29">
        <f>SUM($D$11:$N$11,$C$6)</f>
        <v>865</v>
      </c>
      <c r="D54" s="29">
        <f>SUM($E$11:$N$11,$C$6:$D$6)</f>
        <v>838</v>
      </c>
      <c r="E54" s="29">
        <f>SUM($F$11:$N$11,$C$6:$E$6)</f>
        <v>815</v>
      </c>
      <c r="F54" s="29">
        <f>SUM($G$11:$N$11,$C$6:$F$6)</f>
        <v>781</v>
      </c>
      <c r="G54" s="29">
        <f>SUM($H$11:$N$11,$C$6:$G$6)</f>
        <v>763</v>
      </c>
      <c r="H54" s="29">
        <f>SUM($I$11:$N$11,$C$6:$H$6)</f>
        <v>736</v>
      </c>
      <c r="I54" s="29">
        <f>SUM($J$11:$N$11,$C$6:$I$6)</f>
        <v>732</v>
      </c>
      <c r="J54" s="29">
        <f>SUM($K$11:$N$11,$C$6:$J$6)</f>
        <v>725</v>
      </c>
      <c r="K54" s="29">
        <f>SUM($L$11:$N$11,$C$6:$K$6)</f>
        <v>728</v>
      </c>
      <c r="L54" s="29">
        <f>SUM($M$11:$N$11,$C$6:$L$6)</f>
        <v>727</v>
      </c>
      <c r="M54" s="29">
        <f>SUM($N$11,$C$6:$M$6)</f>
        <v>716</v>
      </c>
      <c r="N54" s="29">
        <f>SUM($C$6:$N$6)</f>
        <v>703</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5" t="s">
        <v>47</v>
      </c>
    </row>
    <row r="82" spans="1:3" x14ac:dyDescent="0.25">
      <c r="A82" s="25" t="s">
        <v>47</v>
      </c>
    </row>
    <row r="83" spans="1:3" x14ac:dyDescent="0.25">
      <c r="A83" s="21">
        <v>1</v>
      </c>
      <c r="B83" s="21" t="s">
        <v>51</v>
      </c>
    </row>
    <row r="84" spans="1:3" x14ac:dyDescent="0.25">
      <c r="B84" s="34" t="s">
        <v>52</v>
      </c>
      <c r="C84" s="21" t="s">
        <v>59</v>
      </c>
    </row>
    <row r="85" spans="1:3" x14ac:dyDescent="0.25">
      <c r="B85" s="34" t="s">
        <v>54</v>
      </c>
      <c r="C85" s="21" t="s">
        <v>60</v>
      </c>
    </row>
    <row r="86" spans="1:3" x14ac:dyDescent="0.25">
      <c r="B86" s="34" t="s">
        <v>56</v>
      </c>
      <c r="C86" s="21" t="s">
        <v>61</v>
      </c>
    </row>
    <row r="87" spans="1:3" x14ac:dyDescent="0.25">
      <c r="A87" s="21">
        <v>2</v>
      </c>
      <c r="B87" s="35" t="s">
        <v>62</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1" customWidth="1"/>
    <col min="2" max="2" width="9" style="21" customWidth="1"/>
    <col min="3" max="14" width="9" style="49" customWidth="1"/>
    <col min="15" max="15" width="2.85546875" style="21" customWidth="1"/>
    <col min="16" max="16" width="0" style="21" hidden="1" customWidth="1"/>
    <col min="17" max="16384" width="9.140625" style="21" hidden="1"/>
  </cols>
  <sheetData>
    <row r="1" spans="2:16" x14ac:dyDescent="0.25"/>
    <row r="2" spans="2:16" x14ac:dyDescent="0.25">
      <c r="B2" s="22" t="s">
        <v>63</v>
      </c>
    </row>
    <row r="3" spans="2:16" x14ac:dyDescent="0.25">
      <c r="B3" s="23"/>
      <c r="C3" s="50"/>
      <c r="D3" s="50"/>
      <c r="E3" s="50"/>
      <c r="F3" s="50"/>
      <c r="G3" s="50"/>
      <c r="H3" s="50"/>
      <c r="I3" s="50"/>
      <c r="J3" s="50"/>
      <c r="K3" s="50"/>
      <c r="L3" s="50"/>
      <c r="M3" s="50"/>
      <c r="N3" s="50"/>
    </row>
    <row r="4" spans="2:16" x14ac:dyDescent="0.25">
      <c r="B4" s="42" t="s">
        <v>83</v>
      </c>
      <c r="C4" s="51"/>
      <c r="D4" s="51"/>
      <c r="E4" s="51"/>
      <c r="F4" s="51"/>
      <c r="G4" s="51"/>
      <c r="H4" s="51"/>
      <c r="I4" s="51"/>
      <c r="J4" s="51"/>
      <c r="K4" s="51"/>
      <c r="L4" s="51"/>
      <c r="M4" s="51"/>
      <c r="N4" s="51"/>
    </row>
    <row r="5" spans="2:16" x14ac:dyDescent="0.25">
      <c r="B5" s="27" t="s">
        <v>30</v>
      </c>
      <c r="C5" s="52" t="s">
        <v>31</v>
      </c>
      <c r="D5" s="52" t="s">
        <v>32</v>
      </c>
      <c r="E5" s="52" t="s">
        <v>33</v>
      </c>
      <c r="F5" s="52" t="s">
        <v>34</v>
      </c>
      <c r="G5" s="52" t="s">
        <v>35</v>
      </c>
      <c r="H5" s="52" t="s">
        <v>36</v>
      </c>
      <c r="I5" s="52" t="s">
        <v>37</v>
      </c>
      <c r="J5" s="52" t="s">
        <v>38</v>
      </c>
      <c r="K5" s="52" t="s">
        <v>39</v>
      </c>
      <c r="L5" s="52" t="s">
        <v>40</v>
      </c>
      <c r="M5" s="52" t="s">
        <v>41</v>
      </c>
      <c r="N5" s="52" t="s">
        <v>42</v>
      </c>
    </row>
    <row r="6" spans="2:16" x14ac:dyDescent="0.25">
      <c r="B6" s="27" t="s">
        <v>43</v>
      </c>
      <c r="C6" s="44">
        <v>1031</v>
      </c>
      <c r="D6" s="44">
        <v>967</v>
      </c>
      <c r="E6" s="44">
        <v>1045</v>
      </c>
      <c r="F6" s="44">
        <v>1068</v>
      </c>
      <c r="G6" s="44">
        <v>868</v>
      </c>
      <c r="H6" s="44">
        <v>1050</v>
      </c>
      <c r="I6" s="44">
        <v>863</v>
      </c>
      <c r="J6" s="44">
        <v>1032</v>
      </c>
      <c r="K6" s="44">
        <v>963</v>
      </c>
      <c r="L6" s="44">
        <v>1008</v>
      </c>
      <c r="M6" s="44">
        <v>938</v>
      </c>
      <c r="N6" s="44">
        <v>1072</v>
      </c>
    </row>
    <row r="7" spans="2:16" x14ac:dyDescent="0.25">
      <c r="B7" s="27" t="s">
        <v>44</v>
      </c>
      <c r="C7" s="44">
        <f>C6</f>
        <v>1031</v>
      </c>
      <c r="D7" s="44">
        <f>IF(D6="","",D6+C7)</f>
        <v>1998</v>
      </c>
      <c r="E7" s="44">
        <f t="shared" ref="E7:N7" si="0">IF(E6="","",E6+D7)</f>
        <v>3043</v>
      </c>
      <c r="F7" s="44">
        <f t="shared" si="0"/>
        <v>4111</v>
      </c>
      <c r="G7" s="44">
        <f t="shared" si="0"/>
        <v>4979</v>
      </c>
      <c r="H7" s="44">
        <f t="shared" si="0"/>
        <v>6029</v>
      </c>
      <c r="I7" s="44">
        <f t="shared" si="0"/>
        <v>6892</v>
      </c>
      <c r="J7" s="44">
        <f t="shared" si="0"/>
        <v>7924</v>
      </c>
      <c r="K7" s="44">
        <f t="shared" si="0"/>
        <v>8887</v>
      </c>
      <c r="L7" s="44">
        <f t="shared" si="0"/>
        <v>9895</v>
      </c>
      <c r="M7" s="44">
        <f t="shared" si="0"/>
        <v>10833</v>
      </c>
      <c r="N7" s="44">
        <f t="shared" si="0"/>
        <v>11905</v>
      </c>
      <c r="O7" s="30"/>
      <c r="P7" s="23"/>
    </row>
    <row r="8" spans="2:16" x14ac:dyDescent="0.25"/>
    <row r="9" spans="2:16" x14ac:dyDescent="0.25">
      <c r="B9" s="42" t="s">
        <v>82</v>
      </c>
      <c r="C9" s="51"/>
      <c r="D9" s="51"/>
      <c r="E9" s="51"/>
      <c r="F9" s="51"/>
      <c r="G9" s="51"/>
      <c r="H9" s="51"/>
      <c r="I9" s="51"/>
      <c r="J9" s="51"/>
      <c r="K9" s="51"/>
      <c r="L9" s="51"/>
      <c r="M9" s="51"/>
      <c r="N9" s="51"/>
    </row>
    <row r="10" spans="2:16" x14ac:dyDescent="0.25">
      <c r="B10" s="27" t="s">
        <v>30</v>
      </c>
      <c r="C10" s="52" t="s">
        <v>31</v>
      </c>
      <c r="D10" s="52" t="s">
        <v>32</v>
      </c>
      <c r="E10" s="52" t="s">
        <v>33</v>
      </c>
      <c r="F10" s="52" t="s">
        <v>34</v>
      </c>
      <c r="G10" s="52" t="s">
        <v>35</v>
      </c>
      <c r="H10" s="52" t="s">
        <v>36</v>
      </c>
      <c r="I10" s="52" t="s">
        <v>37</v>
      </c>
      <c r="J10" s="52" t="s">
        <v>38</v>
      </c>
      <c r="K10" s="52" t="s">
        <v>39</v>
      </c>
      <c r="L10" s="52" t="s">
        <v>40</v>
      </c>
      <c r="M10" s="52" t="s">
        <v>41</v>
      </c>
      <c r="N10" s="52" t="s">
        <v>42</v>
      </c>
    </row>
    <row r="11" spans="2:16" x14ac:dyDescent="0.25">
      <c r="B11" s="27" t="s">
        <v>43</v>
      </c>
      <c r="C11" s="44">
        <v>1123</v>
      </c>
      <c r="D11" s="44">
        <v>1095</v>
      </c>
      <c r="E11" s="44">
        <v>1100</v>
      </c>
      <c r="F11" s="44">
        <v>1064</v>
      </c>
      <c r="G11" s="44">
        <v>865</v>
      </c>
      <c r="H11" s="44">
        <v>960</v>
      </c>
      <c r="I11" s="44">
        <v>860</v>
      </c>
      <c r="J11" s="44">
        <v>1029</v>
      </c>
      <c r="K11" s="44">
        <v>838</v>
      </c>
      <c r="L11" s="44">
        <v>978</v>
      </c>
      <c r="M11" s="44">
        <v>994</v>
      </c>
      <c r="N11" s="44">
        <v>1008</v>
      </c>
    </row>
    <row r="12" spans="2:16" x14ac:dyDescent="0.25">
      <c r="B12" s="27" t="s">
        <v>44</v>
      </c>
      <c r="C12" s="44">
        <f>C11</f>
        <v>1123</v>
      </c>
      <c r="D12" s="44">
        <f t="shared" ref="D12:N12" si="1">C12+D11</f>
        <v>2218</v>
      </c>
      <c r="E12" s="44">
        <f t="shared" si="1"/>
        <v>3318</v>
      </c>
      <c r="F12" s="44">
        <f t="shared" si="1"/>
        <v>4382</v>
      </c>
      <c r="G12" s="44">
        <f t="shared" si="1"/>
        <v>5247</v>
      </c>
      <c r="H12" s="44">
        <f t="shared" si="1"/>
        <v>6207</v>
      </c>
      <c r="I12" s="44">
        <f t="shared" si="1"/>
        <v>7067</v>
      </c>
      <c r="J12" s="44">
        <f t="shared" si="1"/>
        <v>8096</v>
      </c>
      <c r="K12" s="44">
        <f t="shared" si="1"/>
        <v>8934</v>
      </c>
      <c r="L12" s="44">
        <f t="shared" si="1"/>
        <v>9912</v>
      </c>
      <c r="M12" s="44">
        <f t="shared" si="1"/>
        <v>10906</v>
      </c>
      <c r="N12" s="44">
        <f t="shared" si="1"/>
        <v>11914</v>
      </c>
      <c r="O12" s="30"/>
      <c r="P12" s="23"/>
    </row>
    <row r="13" spans="2:16" x14ac:dyDescent="0.25"/>
    <row r="14" spans="2:16" x14ac:dyDescent="0.25">
      <c r="B14" s="25" t="s">
        <v>80</v>
      </c>
      <c r="C14" s="51"/>
      <c r="D14" s="51"/>
      <c r="E14" s="51"/>
      <c r="F14" s="51"/>
      <c r="G14" s="51"/>
      <c r="H14" s="51"/>
      <c r="I14" s="51"/>
      <c r="J14" s="51"/>
      <c r="K14" s="51"/>
      <c r="L14" s="51"/>
      <c r="M14" s="51"/>
      <c r="N14" s="51"/>
    </row>
    <row r="15" spans="2:16" x14ac:dyDescent="0.25">
      <c r="B15" s="27" t="s">
        <v>30</v>
      </c>
      <c r="C15" s="52" t="s">
        <v>31</v>
      </c>
      <c r="D15" s="52" t="s">
        <v>32</v>
      </c>
      <c r="E15" s="52" t="s">
        <v>33</v>
      </c>
      <c r="F15" s="52" t="s">
        <v>34</v>
      </c>
      <c r="G15" s="52" t="s">
        <v>35</v>
      </c>
      <c r="H15" s="52" t="s">
        <v>36</v>
      </c>
      <c r="I15" s="52" t="s">
        <v>37</v>
      </c>
      <c r="J15" s="52" t="s">
        <v>38</v>
      </c>
      <c r="K15" s="52" t="s">
        <v>39</v>
      </c>
      <c r="L15" s="52" t="s">
        <v>40</v>
      </c>
      <c r="M15" s="52" t="s">
        <v>41</v>
      </c>
      <c r="N15" s="52" t="s">
        <v>42</v>
      </c>
    </row>
    <row r="16" spans="2:16" x14ac:dyDescent="0.25">
      <c r="B16" s="27" t="s">
        <v>43</v>
      </c>
      <c r="C16" s="44">
        <v>1201</v>
      </c>
      <c r="D16" s="44">
        <v>1314</v>
      </c>
      <c r="E16" s="44">
        <v>1313</v>
      </c>
      <c r="F16" s="44">
        <v>1311</v>
      </c>
      <c r="G16" s="44">
        <v>1089</v>
      </c>
      <c r="H16" s="44">
        <v>1145</v>
      </c>
      <c r="I16" s="44">
        <v>1154</v>
      </c>
      <c r="J16" s="44">
        <v>1335</v>
      </c>
      <c r="K16" s="44">
        <v>1231</v>
      </c>
      <c r="L16" s="44">
        <v>1186</v>
      </c>
      <c r="M16" s="44">
        <v>1199</v>
      </c>
      <c r="N16" s="44">
        <v>1221</v>
      </c>
    </row>
    <row r="17" spans="2:16" x14ac:dyDescent="0.25">
      <c r="B17" s="27" t="s">
        <v>44</v>
      </c>
      <c r="C17" s="44">
        <f>C16</f>
        <v>1201</v>
      </c>
      <c r="D17" s="44">
        <f t="shared" ref="D17" si="2">C17+D16</f>
        <v>2515</v>
      </c>
      <c r="E17" s="44">
        <f t="shared" ref="E17" si="3">D17+E16</f>
        <v>3828</v>
      </c>
      <c r="F17" s="44">
        <f t="shared" ref="F17" si="4">E17+F16</f>
        <v>5139</v>
      </c>
      <c r="G17" s="44">
        <f t="shared" ref="G17:N17" si="5">F17+G16</f>
        <v>6228</v>
      </c>
      <c r="H17" s="44">
        <f t="shared" si="5"/>
        <v>7373</v>
      </c>
      <c r="I17" s="44">
        <f t="shared" si="5"/>
        <v>8527</v>
      </c>
      <c r="J17" s="44">
        <f t="shared" si="5"/>
        <v>9862</v>
      </c>
      <c r="K17" s="44">
        <f t="shared" si="5"/>
        <v>11093</v>
      </c>
      <c r="L17" s="44">
        <f t="shared" si="5"/>
        <v>12279</v>
      </c>
      <c r="M17" s="44">
        <f t="shared" si="5"/>
        <v>13478</v>
      </c>
      <c r="N17" s="44">
        <f t="shared" si="5"/>
        <v>14699</v>
      </c>
      <c r="O17" s="30"/>
      <c r="P17" s="23"/>
    </row>
    <row r="18" spans="2:16" x14ac:dyDescent="0.25"/>
    <row r="19" spans="2:16" x14ac:dyDescent="0.25">
      <c r="B19" s="25" t="s">
        <v>79</v>
      </c>
      <c r="C19" s="51"/>
      <c r="D19" s="51"/>
      <c r="E19" s="51"/>
      <c r="F19" s="51"/>
      <c r="G19" s="51"/>
      <c r="H19" s="51"/>
      <c r="I19" s="51"/>
      <c r="J19" s="51"/>
      <c r="K19" s="51"/>
      <c r="L19" s="51"/>
      <c r="M19" s="51"/>
      <c r="N19" s="51"/>
    </row>
    <row r="20" spans="2:16" x14ac:dyDescent="0.25">
      <c r="B20" s="27" t="s">
        <v>30</v>
      </c>
      <c r="C20" s="52" t="s">
        <v>31</v>
      </c>
      <c r="D20" s="52" t="s">
        <v>32</v>
      </c>
      <c r="E20" s="52" t="s">
        <v>33</v>
      </c>
      <c r="F20" s="52" t="s">
        <v>34</v>
      </c>
      <c r="G20" s="52" t="s">
        <v>35</v>
      </c>
      <c r="H20" s="52" t="s">
        <v>36</v>
      </c>
      <c r="I20" s="52" t="s">
        <v>37</v>
      </c>
      <c r="J20" s="52" t="s">
        <v>38</v>
      </c>
      <c r="K20" s="52" t="s">
        <v>39</v>
      </c>
      <c r="L20" s="52" t="s">
        <v>40</v>
      </c>
      <c r="M20" s="52" t="s">
        <v>41</v>
      </c>
      <c r="N20" s="52" t="s">
        <v>42</v>
      </c>
    </row>
    <row r="21" spans="2:16" x14ac:dyDescent="0.25">
      <c r="B21" s="27" t="s">
        <v>43</v>
      </c>
      <c r="C21" s="44">
        <v>999</v>
      </c>
      <c r="D21" s="44">
        <v>1326</v>
      </c>
      <c r="E21" s="44">
        <v>1468</v>
      </c>
      <c r="F21" s="44">
        <v>1247</v>
      </c>
      <c r="G21" s="44">
        <v>1149</v>
      </c>
      <c r="H21" s="44">
        <v>1296</v>
      </c>
      <c r="I21" s="44">
        <v>1110</v>
      </c>
      <c r="J21" s="44">
        <v>1638</v>
      </c>
      <c r="K21" s="44">
        <v>1241</v>
      </c>
      <c r="L21" s="44">
        <v>1152</v>
      </c>
      <c r="M21" s="44">
        <v>1297</v>
      </c>
      <c r="N21" s="44">
        <v>1337</v>
      </c>
    </row>
    <row r="22" spans="2:16" x14ac:dyDescent="0.25">
      <c r="B22" s="27" t="s">
        <v>44</v>
      </c>
      <c r="C22" s="44">
        <f>C21</f>
        <v>999</v>
      </c>
      <c r="D22" s="44">
        <f t="shared" ref="D22:N22" si="6">C22+D21</f>
        <v>2325</v>
      </c>
      <c r="E22" s="44">
        <f t="shared" si="6"/>
        <v>3793</v>
      </c>
      <c r="F22" s="44">
        <f t="shared" si="6"/>
        <v>5040</v>
      </c>
      <c r="G22" s="44">
        <f t="shared" si="6"/>
        <v>6189</v>
      </c>
      <c r="H22" s="44">
        <f t="shared" si="6"/>
        <v>7485</v>
      </c>
      <c r="I22" s="44">
        <f t="shared" si="6"/>
        <v>8595</v>
      </c>
      <c r="J22" s="44">
        <f t="shared" si="6"/>
        <v>10233</v>
      </c>
      <c r="K22" s="44">
        <f t="shared" si="6"/>
        <v>11474</v>
      </c>
      <c r="L22" s="44">
        <f t="shared" si="6"/>
        <v>12626</v>
      </c>
      <c r="M22" s="44">
        <f t="shared" si="6"/>
        <v>13923</v>
      </c>
      <c r="N22" s="44">
        <f t="shared" si="6"/>
        <v>15260</v>
      </c>
      <c r="O22" s="30"/>
      <c r="P22" s="23"/>
    </row>
    <row r="23" spans="2:16" x14ac:dyDescent="0.25"/>
    <row r="24" spans="2:16" x14ac:dyDescent="0.25">
      <c r="B24" s="25" t="s">
        <v>29</v>
      </c>
      <c r="C24" s="51"/>
      <c r="D24" s="51"/>
      <c r="E24" s="51"/>
      <c r="F24" s="51"/>
      <c r="G24" s="51"/>
      <c r="H24" s="51"/>
      <c r="I24" s="51"/>
      <c r="J24" s="51"/>
      <c r="K24" s="51"/>
      <c r="L24" s="51"/>
      <c r="M24" s="51"/>
      <c r="N24" s="51"/>
    </row>
    <row r="25" spans="2:16" x14ac:dyDescent="0.25">
      <c r="B25" s="27" t="s">
        <v>30</v>
      </c>
      <c r="C25" s="52" t="s">
        <v>31</v>
      </c>
      <c r="D25" s="52" t="s">
        <v>32</v>
      </c>
      <c r="E25" s="52" t="s">
        <v>33</v>
      </c>
      <c r="F25" s="52" t="s">
        <v>34</v>
      </c>
      <c r="G25" s="52" t="s">
        <v>35</v>
      </c>
      <c r="H25" s="52" t="s">
        <v>36</v>
      </c>
      <c r="I25" s="52" t="s">
        <v>37</v>
      </c>
      <c r="J25" s="52" t="s">
        <v>38</v>
      </c>
      <c r="K25" s="52" t="s">
        <v>39</v>
      </c>
      <c r="L25" s="52" t="s">
        <v>40</v>
      </c>
      <c r="M25" s="52" t="s">
        <v>41</v>
      </c>
      <c r="N25" s="52" t="s">
        <v>42</v>
      </c>
    </row>
    <row r="26" spans="2:16" x14ac:dyDescent="0.25">
      <c r="B26" s="27" t="s">
        <v>43</v>
      </c>
      <c r="C26" s="44">
        <v>124</v>
      </c>
      <c r="D26" s="44">
        <v>481</v>
      </c>
      <c r="E26" s="44">
        <v>579</v>
      </c>
      <c r="F26" s="44">
        <v>625</v>
      </c>
      <c r="G26" s="44">
        <v>536</v>
      </c>
      <c r="H26" s="44">
        <v>871</v>
      </c>
      <c r="I26" s="44">
        <v>848</v>
      </c>
      <c r="J26" s="44">
        <v>921</v>
      </c>
      <c r="K26" s="44">
        <v>1006</v>
      </c>
      <c r="L26" s="44">
        <v>969</v>
      </c>
      <c r="M26" s="44">
        <v>1006</v>
      </c>
      <c r="N26" s="44">
        <v>1180</v>
      </c>
    </row>
    <row r="27" spans="2:16" x14ac:dyDescent="0.25">
      <c r="B27" s="27" t="s">
        <v>44</v>
      </c>
      <c r="C27" s="44">
        <f>C26</f>
        <v>124</v>
      </c>
      <c r="D27" s="44">
        <f t="shared" ref="D27:N27" si="7">C27+D26</f>
        <v>605</v>
      </c>
      <c r="E27" s="44">
        <f t="shared" si="7"/>
        <v>1184</v>
      </c>
      <c r="F27" s="44">
        <f t="shared" si="7"/>
        <v>1809</v>
      </c>
      <c r="G27" s="44">
        <f t="shared" si="7"/>
        <v>2345</v>
      </c>
      <c r="H27" s="44">
        <f t="shared" si="7"/>
        <v>3216</v>
      </c>
      <c r="I27" s="44">
        <f t="shared" si="7"/>
        <v>4064</v>
      </c>
      <c r="J27" s="44">
        <f t="shared" si="7"/>
        <v>4985</v>
      </c>
      <c r="K27" s="44">
        <f t="shared" si="7"/>
        <v>5991</v>
      </c>
      <c r="L27" s="44">
        <f t="shared" si="7"/>
        <v>6960</v>
      </c>
      <c r="M27" s="44">
        <f t="shared" si="7"/>
        <v>7966</v>
      </c>
      <c r="N27" s="44">
        <f t="shared" si="7"/>
        <v>9146</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51"/>
      <c r="D51" s="51"/>
      <c r="E51" s="51"/>
      <c r="F51" s="51"/>
      <c r="G51" s="51"/>
      <c r="H51" s="51"/>
      <c r="I51" s="51"/>
      <c r="J51" s="51"/>
      <c r="K51" s="51"/>
      <c r="L51" s="51"/>
      <c r="M51" s="51"/>
      <c r="N51" s="51"/>
    </row>
    <row r="52" spans="2:16" x14ac:dyDescent="0.25">
      <c r="B52" s="27" t="s">
        <v>30</v>
      </c>
      <c r="C52" s="52" t="s">
        <v>31</v>
      </c>
      <c r="D52" s="52" t="s">
        <v>32</v>
      </c>
      <c r="E52" s="52" t="s">
        <v>33</v>
      </c>
      <c r="F52" s="52" t="s">
        <v>34</v>
      </c>
      <c r="G52" s="52" t="s">
        <v>35</v>
      </c>
      <c r="H52" s="52" t="s">
        <v>36</v>
      </c>
      <c r="I52" s="52" t="s">
        <v>37</v>
      </c>
      <c r="J52" s="52" t="s">
        <v>38</v>
      </c>
      <c r="K52" s="52" t="s">
        <v>39</v>
      </c>
      <c r="L52" s="52" t="s">
        <v>40</v>
      </c>
      <c r="M52" s="52" t="s">
        <v>41</v>
      </c>
      <c r="N52" s="52" t="s">
        <v>42</v>
      </c>
    </row>
    <row r="53" spans="2:16" x14ac:dyDescent="0.25">
      <c r="B53" s="27" t="s">
        <v>43</v>
      </c>
      <c r="C53" s="45">
        <f>C6</f>
        <v>1031</v>
      </c>
      <c r="D53" s="45">
        <f t="shared" ref="D53:M53" si="8">D6</f>
        <v>967</v>
      </c>
      <c r="E53" s="45">
        <f t="shared" si="8"/>
        <v>1045</v>
      </c>
      <c r="F53" s="45">
        <f t="shared" si="8"/>
        <v>1068</v>
      </c>
      <c r="G53" s="45">
        <f t="shared" si="8"/>
        <v>868</v>
      </c>
      <c r="H53" s="45">
        <f t="shared" si="8"/>
        <v>1050</v>
      </c>
      <c r="I53" s="45">
        <f t="shared" si="8"/>
        <v>863</v>
      </c>
      <c r="J53" s="45">
        <f t="shared" si="8"/>
        <v>1032</v>
      </c>
      <c r="K53" s="45">
        <f t="shared" si="8"/>
        <v>963</v>
      </c>
      <c r="L53" s="45">
        <f t="shared" si="8"/>
        <v>1008</v>
      </c>
      <c r="M53" s="45">
        <f t="shared" si="8"/>
        <v>938</v>
      </c>
      <c r="N53" s="45">
        <f>N6</f>
        <v>1072</v>
      </c>
    </row>
    <row r="54" spans="2:16" ht="30" customHeight="1" x14ac:dyDescent="0.25">
      <c r="B54" s="32" t="s">
        <v>46</v>
      </c>
      <c r="C54" s="44">
        <f>SUM($D$11:$N$11,$C$6)</f>
        <v>11822</v>
      </c>
      <c r="D54" s="44">
        <f>SUM($E$11:$N$11,$C$6:$D$6)</f>
        <v>11694</v>
      </c>
      <c r="E54" s="44">
        <f>SUM($F$11:$N$11,$C$6:$E$6)</f>
        <v>11639</v>
      </c>
      <c r="F54" s="44">
        <f>SUM($G$11:$N$11,$C$6:$F$6)</f>
        <v>11643</v>
      </c>
      <c r="G54" s="44">
        <f>SUM($H$11:$N$11,$C$6:$G$6)</f>
        <v>11646</v>
      </c>
      <c r="H54" s="44">
        <f>SUM($I$11:$N$11,$C$6:$H$6)</f>
        <v>11736</v>
      </c>
      <c r="I54" s="44">
        <f>SUM($J$11:$N$11,$C$6:$I$6)</f>
        <v>11739</v>
      </c>
      <c r="J54" s="44">
        <f>SUM($K$11:$N$11,$C$6:$J$6)</f>
        <v>11742</v>
      </c>
      <c r="K54" s="44">
        <f>SUM($L$11:$N$11,$C$6:$K$6)</f>
        <v>11867</v>
      </c>
      <c r="L54" s="44">
        <f>SUM($M$11:$N$11,$C$6:$L$6)</f>
        <v>11897</v>
      </c>
      <c r="M54" s="44">
        <f>SUM($N$11,$C$6:$M$6)</f>
        <v>11841</v>
      </c>
      <c r="N54" s="44">
        <f>SUM($C$6:$N$6)</f>
        <v>11905</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25"/>
    </row>
    <row r="82" spans="1:2" x14ac:dyDescent="0.25">
      <c r="B82" s="33"/>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1" customWidth="1"/>
    <col min="2" max="14" width="9" style="21" customWidth="1"/>
    <col min="15" max="15" width="2.85546875" style="21" customWidth="1"/>
    <col min="16" max="16" width="0" style="21" hidden="1" customWidth="1"/>
    <col min="17" max="16384" width="9.140625" style="21" hidden="1"/>
  </cols>
  <sheetData>
    <row r="1" spans="2:16" x14ac:dyDescent="0.25"/>
    <row r="2" spans="2:16" x14ac:dyDescent="0.25">
      <c r="B2" s="22" t="s">
        <v>64</v>
      </c>
    </row>
    <row r="3" spans="2:16" x14ac:dyDescent="0.25">
      <c r="B3" s="23"/>
      <c r="C3" s="24"/>
      <c r="D3" s="24"/>
      <c r="E3" s="24"/>
      <c r="F3" s="24"/>
      <c r="G3" s="24"/>
      <c r="H3" s="24"/>
      <c r="I3" s="24"/>
      <c r="J3" s="24"/>
      <c r="K3" s="24"/>
      <c r="L3" s="24"/>
      <c r="M3" s="24"/>
      <c r="N3" s="24"/>
    </row>
    <row r="4" spans="2:16" x14ac:dyDescent="0.25">
      <c r="B4" s="42" t="s">
        <v>83</v>
      </c>
      <c r="C4" s="26"/>
      <c r="D4" s="26"/>
      <c r="E4" s="26"/>
      <c r="F4" s="26"/>
      <c r="G4" s="26"/>
      <c r="H4" s="26"/>
      <c r="I4" s="26"/>
      <c r="J4" s="26"/>
      <c r="K4" s="26"/>
      <c r="L4" s="26"/>
      <c r="M4" s="26"/>
      <c r="N4" s="26"/>
    </row>
    <row r="5" spans="2:16" x14ac:dyDescent="0.25">
      <c r="B5" s="27" t="s">
        <v>30</v>
      </c>
      <c r="C5" s="28" t="s">
        <v>31</v>
      </c>
      <c r="D5" s="28" t="s">
        <v>32</v>
      </c>
      <c r="E5" s="28" t="s">
        <v>33</v>
      </c>
      <c r="F5" s="28" t="s">
        <v>34</v>
      </c>
      <c r="G5" s="28" t="s">
        <v>35</v>
      </c>
      <c r="H5" s="28" t="s">
        <v>36</v>
      </c>
      <c r="I5" s="28" t="s">
        <v>37</v>
      </c>
      <c r="J5" s="28" t="s">
        <v>38</v>
      </c>
      <c r="K5" s="28" t="s">
        <v>39</v>
      </c>
      <c r="L5" s="28" t="s">
        <v>40</v>
      </c>
      <c r="M5" s="28" t="s">
        <v>41</v>
      </c>
      <c r="N5" s="28" t="s">
        <v>42</v>
      </c>
    </row>
    <row r="6" spans="2:16" x14ac:dyDescent="0.25">
      <c r="B6" s="27" t="s">
        <v>43</v>
      </c>
      <c r="C6" s="29">
        <v>72</v>
      </c>
      <c r="D6" s="29">
        <v>65</v>
      </c>
      <c r="E6" s="29">
        <v>84</v>
      </c>
      <c r="F6" s="29">
        <v>89</v>
      </c>
      <c r="G6" s="29">
        <v>73</v>
      </c>
      <c r="H6" s="29">
        <v>75</v>
      </c>
      <c r="I6" s="29">
        <v>61</v>
      </c>
      <c r="J6" s="29">
        <v>81</v>
      </c>
      <c r="K6" s="29">
        <v>55</v>
      </c>
      <c r="L6" s="29">
        <v>73</v>
      </c>
      <c r="M6" s="29">
        <v>78</v>
      </c>
      <c r="N6" s="29">
        <v>69</v>
      </c>
    </row>
    <row r="7" spans="2:16" x14ac:dyDescent="0.25">
      <c r="B7" s="27" t="s">
        <v>44</v>
      </c>
      <c r="C7" s="29">
        <f>C6</f>
        <v>72</v>
      </c>
      <c r="D7" s="29">
        <f>IF(D6="","",D6+C7)</f>
        <v>137</v>
      </c>
      <c r="E7" s="29">
        <f t="shared" ref="E7:N7" si="0">IF(E6="","",E6+D7)</f>
        <v>221</v>
      </c>
      <c r="F7" s="29">
        <f t="shared" si="0"/>
        <v>310</v>
      </c>
      <c r="G7" s="29">
        <f t="shared" si="0"/>
        <v>383</v>
      </c>
      <c r="H7" s="29">
        <f t="shared" si="0"/>
        <v>458</v>
      </c>
      <c r="I7" s="29">
        <f t="shared" si="0"/>
        <v>519</v>
      </c>
      <c r="J7" s="29">
        <f t="shared" si="0"/>
        <v>600</v>
      </c>
      <c r="K7" s="29">
        <f t="shared" si="0"/>
        <v>655</v>
      </c>
      <c r="L7" s="29">
        <f t="shared" si="0"/>
        <v>728</v>
      </c>
      <c r="M7" s="29">
        <f t="shared" si="0"/>
        <v>806</v>
      </c>
      <c r="N7" s="29">
        <f t="shared" si="0"/>
        <v>875</v>
      </c>
      <c r="O7" s="30"/>
      <c r="P7" s="23"/>
    </row>
    <row r="8" spans="2:16" x14ac:dyDescent="0.25"/>
    <row r="9" spans="2:16" x14ac:dyDescent="0.25">
      <c r="B9" s="42" t="s">
        <v>82</v>
      </c>
      <c r="C9" s="26"/>
      <c r="D9" s="26"/>
      <c r="E9" s="26"/>
      <c r="F9" s="26"/>
      <c r="G9" s="26"/>
      <c r="H9" s="26"/>
      <c r="I9" s="26"/>
      <c r="J9" s="26"/>
      <c r="K9" s="26"/>
      <c r="L9" s="26"/>
      <c r="M9" s="26"/>
      <c r="N9" s="26"/>
    </row>
    <row r="10" spans="2:16" x14ac:dyDescent="0.25">
      <c r="B10" s="27" t="s">
        <v>30</v>
      </c>
      <c r="C10" s="28" t="s">
        <v>31</v>
      </c>
      <c r="D10" s="28" t="s">
        <v>32</v>
      </c>
      <c r="E10" s="28" t="s">
        <v>33</v>
      </c>
      <c r="F10" s="28" t="s">
        <v>34</v>
      </c>
      <c r="G10" s="28" t="s">
        <v>35</v>
      </c>
      <c r="H10" s="28" t="s">
        <v>36</v>
      </c>
      <c r="I10" s="28" t="s">
        <v>37</v>
      </c>
      <c r="J10" s="28" t="s">
        <v>38</v>
      </c>
      <c r="K10" s="28" t="s">
        <v>39</v>
      </c>
      <c r="L10" s="28" t="s">
        <v>40</v>
      </c>
      <c r="M10" s="28" t="s">
        <v>41</v>
      </c>
      <c r="N10" s="28" t="s">
        <v>42</v>
      </c>
    </row>
    <row r="11" spans="2:16" x14ac:dyDescent="0.25">
      <c r="B11" s="27" t="s">
        <v>43</v>
      </c>
      <c r="C11" s="29">
        <v>61</v>
      </c>
      <c r="D11" s="29">
        <v>77</v>
      </c>
      <c r="E11" s="29">
        <v>53</v>
      </c>
      <c r="F11" s="29">
        <v>61</v>
      </c>
      <c r="G11" s="29">
        <v>56</v>
      </c>
      <c r="H11" s="29">
        <v>85</v>
      </c>
      <c r="I11" s="29">
        <v>64</v>
      </c>
      <c r="J11" s="29">
        <v>78</v>
      </c>
      <c r="K11" s="29">
        <v>44</v>
      </c>
      <c r="L11" s="29">
        <v>77</v>
      </c>
      <c r="M11" s="29">
        <v>72</v>
      </c>
      <c r="N11" s="29">
        <v>87</v>
      </c>
    </row>
    <row r="12" spans="2:16" x14ac:dyDescent="0.25">
      <c r="B12" s="27" t="s">
        <v>44</v>
      </c>
      <c r="C12" s="29">
        <f>C11</f>
        <v>61</v>
      </c>
      <c r="D12" s="29">
        <f t="shared" ref="D12:N12" si="1">C12+D11</f>
        <v>138</v>
      </c>
      <c r="E12" s="29">
        <f t="shared" si="1"/>
        <v>191</v>
      </c>
      <c r="F12" s="29">
        <f t="shared" si="1"/>
        <v>252</v>
      </c>
      <c r="G12" s="29">
        <f t="shared" si="1"/>
        <v>308</v>
      </c>
      <c r="H12" s="29">
        <f t="shared" si="1"/>
        <v>393</v>
      </c>
      <c r="I12" s="29">
        <f t="shared" si="1"/>
        <v>457</v>
      </c>
      <c r="J12" s="29">
        <f t="shared" si="1"/>
        <v>535</v>
      </c>
      <c r="K12" s="29">
        <f t="shared" si="1"/>
        <v>579</v>
      </c>
      <c r="L12" s="29">
        <f t="shared" si="1"/>
        <v>656</v>
      </c>
      <c r="M12" s="29">
        <f t="shared" si="1"/>
        <v>728</v>
      </c>
      <c r="N12" s="29">
        <f t="shared" si="1"/>
        <v>815</v>
      </c>
      <c r="O12" s="30"/>
      <c r="P12" s="23"/>
    </row>
    <row r="13" spans="2:16" x14ac:dyDescent="0.25"/>
    <row r="14" spans="2:16" x14ac:dyDescent="0.25">
      <c r="B14" s="25" t="s">
        <v>80</v>
      </c>
      <c r="C14" s="26"/>
      <c r="D14" s="26"/>
      <c r="E14" s="26"/>
      <c r="F14" s="26"/>
      <c r="G14" s="26"/>
      <c r="H14" s="26"/>
      <c r="I14" s="26"/>
      <c r="J14" s="26"/>
      <c r="K14" s="26"/>
      <c r="L14" s="26"/>
      <c r="M14" s="26"/>
      <c r="N14" s="26"/>
    </row>
    <row r="15" spans="2:16" x14ac:dyDescent="0.25">
      <c r="B15" s="27" t="s">
        <v>30</v>
      </c>
      <c r="C15" s="28" t="s">
        <v>31</v>
      </c>
      <c r="D15" s="28" t="s">
        <v>32</v>
      </c>
      <c r="E15" s="28" t="s">
        <v>33</v>
      </c>
      <c r="F15" s="28" t="s">
        <v>34</v>
      </c>
      <c r="G15" s="28" t="s">
        <v>35</v>
      </c>
      <c r="H15" s="28" t="s">
        <v>36</v>
      </c>
      <c r="I15" s="28" t="s">
        <v>37</v>
      </c>
      <c r="J15" s="28" t="s">
        <v>38</v>
      </c>
      <c r="K15" s="28" t="s">
        <v>39</v>
      </c>
      <c r="L15" s="28" t="s">
        <v>40</v>
      </c>
      <c r="M15" s="28" t="s">
        <v>41</v>
      </c>
      <c r="N15" s="28" t="s">
        <v>42</v>
      </c>
    </row>
    <row r="16" spans="2:16" x14ac:dyDescent="0.25">
      <c r="B16" s="27" t="s">
        <v>43</v>
      </c>
      <c r="C16" s="29">
        <v>38</v>
      </c>
      <c r="D16" s="29">
        <v>52</v>
      </c>
      <c r="E16" s="29">
        <v>42</v>
      </c>
      <c r="F16" s="29">
        <v>50</v>
      </c>
      <c r="G16" s="29">
        <v>45</v>
      </c>
      <c r="H16" s="29">
        <v>39</v>
      </c>
      <c r="I16" s="29">
        <v>51</v>
      </c>
      <c r="J16" s="29">
        <v>50</v>
      </c>
      <c r="K16" s="29">
        <v>45</v>
      </c>
      <c r="L16" s="29">
        <v>45</v>
      </c>
      <c r="M16" s="29">
        <v>68</v>
      </c>
      <c r="N16" s="29">
        <v>66</v>
      </c>
    </row>
    <row r="17" spans="2:16" x14ac:dyDescent="0.25">
      <c r="B17" s="27" t="s">
        <v>44</v>
      </c>
      <c r="C17" s="29">
        <f>C16</f>
        <v>38</v>
      </c>
      <c r="D17" s="29">
        <f t="shared" ref="D17" si="2">C17+D16</f>
        <v>90</v>
      </c>
      <c r="E17" s="29">
        <f t="shared" ref="E17" si="3">D17+E16</f>
        <v>132</v>
      </c>
      <c r="F17" s="29">
        <f t="shared" ref="F17" si="4">E17+F16</f>
        <v>182</v>
      </c>
      <c r="G17" s="29">
        <f t="shared" ref="G17:N17" si="5">F17+G16</f>
        <v>227</v>
      </c>
      <c r="H17" s="29">
        <f t="shared" si="5"/>
        <v>266</v>
      </c>
      <c r="I17" s="29">
        <f t="shared" si="5"/>
        <v>317</v>
      </c>
      <c r="J17" s="29">
        <f t="shared" si="5"/>
        <v>367</v>
      </c>
      <c r="K17" s="29">
        <f t="shared" si="5"/>
        <v>412</v>
      </c>
      <c r="L17" s="29">
        <f t="shared" si="5"/>
        <v>457</v>
      </c>
      <c r="M17" s="29">
        <f t="shared" si="5"/>
        <v>525</v>
      </c>
      <c r="N17" s="29">
        <f t="shared" si="5"/>
        <v>591</v>
      </c>
      <c r="O17" s="30"/>
      <c r="P17" s="23"/>
    </row>
    <row r="18" spans="2:16" x14ac:dyDescent="0.25"/>
    <row r="19" spans="2:16" x14ac:dyDescent="0.25">
      <c r="B19" s="25" t="s">
        <v>79</v>
      </c>
      <c r="C19" s="26"/>
      <c r="D19" s="26"/>
      <c r="E19" s="26"/>
      <c r="F19" s="26"/>
      <c r="G19" s="26"/>
      <c r="H19" s="26"/>
      <c r="I19" s="26"/>
      <c r="J19" s="26"/>
      <c r="K19" s="26"/>
      <c r="L19" s="26"/>
      <c r="M19" s="26"/>
      <c r="N19" s="26"/>
    </row>
    <row r="20" spans="2:16" x14ac:dyDescent="0.25">
      <c r="B20" s="27" t="s">
        <v>30</v>
      </c>
      <c r="C20" s="28" t="s">
        <v>31</v>
      </c>
      <c r="D20" s="28" t="s">
        <v>32</v>
      </c>
      <c r="E20" s="28" t="s">
        <v>33</v>
      </c>
      <c r="F20" s="28" t="s">
        <v>34</v>
      </c>
      <c r="G20" s="28" t="s">
        <v>35</v>
      </c>
      <c r="H20" s="28" t="s">
        <v>36</v>
      </c>
      <c r="I20" s="28" t="s">
        <v>37</v>
      </c>
      <c r="J20" s="28" t="s">
        <v>38</v>
      </c>
      <c r="K20" s="28" t="s">
        <v>39</v>
      </c>
      <c r="L20" s="28" t="s">
        <v>40</v>
      </c>
      <c r="M20" s="28" t="s">
        <v>41</v>
      </c>
      <c r="N20" s="28" t="s">
        <v>42</v>
      </c>
    </row>
    <row r="21" spans="2:16" x14ac:dyDescent="0.25">
      <c r="B21" s="27" t="s">
        <v>43</v>
      </c>
      <c r="C21" s="29">
        <v>13</v>
      </c>
      <c r="D21" s="29">
        <v>22</v>
      </c>
      <c r="E21" s="29">
        <v>34</v>
      </c>
      <c r="F21" s="29">
        <v>28</v>
      </c>
      <c r="G21" s="29">
        <v>37</v>
      </c>
      <c r="H21" s="29">
        <v>28</v>
      </c>
      <c r="I21" s="29">
        <v>43</v>
      </c>
      <c r="J21" s="29">
        <v>38</v>
      </c>
      <c r="K21" s="29">
        <v>40</v>
      </c>
      <c r="L21" s="29">
        <v>29</v>
      </c>
      <c r="M21" s="29">
        <v>40</v>
      </c>
      <c r="N21" s="29">
        <v>44</v>
      </c>
    </row>
    <row r="22" spans="2:16" x14ac:dyDescent="0.25">
      <c r="B22" s="27" t="s">
        <v>44</v>
      </c>
      <c r="C22" s="29">
        <f>C21</f>
        <v>13</v>
      </c>
      <c r="D22" s="29">
        <f t="shared" ref="D22:N22" si="6">C22+D21</f>
        <v>35</v>
      </c>
      <c r="E22" s="29">
        <f t="shared" si="6"/>
        <v>69</v>
      </c>
      <c r="F22" s="29">
        <f t="shared" si="6"/>
        <v>97</v>
      </c>
      <c r="G22" s="29">
        <f t="shared" si="6"/>
        <v>134</v>
      </c>
      <c r="H22" s="29">
        <f t="shared" si="6"/>
        <v>162</v>
      </c>
      <c r="I22" s="29">
        <f t="shared" si="6"/>
        <v>205</v>
      </c>
      <c r="J22" s="29">
        <f t="shared" si="6"/>
        <v>243</v>
      </c>
      <c r="K22" s="29">
        <f t="shared" si="6"/>
        <v>283</v>
      </c>
      <c r="L22" s="29">
        <f t="shared" si="6"/>
        <v>312</v>
      </c>
      <c r="M22" s="29">
        <f t="shared" si="6"/>
        <v>352</v>
      </c>
      <c r="N22" s="29">
        <f t="shared" si="6"/>
        <v>396</v>
      </c>
      <c r="O22" s="30"/>
      <c r="P22" s="23"/>
    </row>
    <row r="23" spans="2:16" x14ac:dyDescent="0.25"/>
    <row r="24" spans="2:16" x14ac:dyDescent="0.25">
      <c r="B24" s="25" t="s">
        <v>29</v>
      </c>
      <c r="C24" s="26"/>
      <c r="D24" s="26"/>
      <c r="E24" s="26"/>
      <c r="F24" s="26"/>
      <c r="G24" s="26"/>
      <c r="H24" s="26"/>
      <c r="I24" s="26"/>
      <c r="J24" s="26"/>
      <c r="K24" s="26"/>
      <c r="L24" s="26"/>
      <c r="M24" s="26"/>
      <c r="N24" s="26"/>
    </row>
    <row r="25" spans="2:16" x14ac:dyDescent="0.25">
      <c r="B25" s="27" t="s">
        <v>30</v>
      </c>
      <c r="C25" s="28" t="s">
        <v>31</v>
      </c>
      <c r="D25" s="28" t="s">
        <v>32</v>
      </c>
      <c r="E25" s="28" t="s">
        <v>33</v>
      </c>
      <c r="F25" s="28" t="s">
        <v>34</v>
      </c>
      <c r="G25" s="28" t="s">
        <v>35</v>
      </c>
      <c r="H25" s="28" t="s">
        <v>36</v>
      </c>
      <c r="I25" s="28" t="s">
        <v>37</v>
      </c>
      <c r="J25" s="28" t="s">
        <v>38</v>
      </c>
      <c r="K25" s="28" t="s">
        <v>39</v>
      </c>
      <c r="L25" s="28" t="s">
        <v>40</v>
      </c>
      <c r="M25" s="28" t="s">
        <v>41</v>
      </c>
      <c r="N25" s="28" t="s">
        <v>42</v>
      </c>
    </row>
    <row r="26" spans="2:16" x14ac:dyDescent="0.25">
      <c r="B26" s="27" t="s">
        <v>43</v>
      </c>
      <c r="C26" s="29">
        <v>0</v>
      </c>
      <c r="D26" s="29">
        <v>0</v>
      </c>
      <c r="E26" s="29">
        <v>0</v>
      </c>
      <c r="F26" s="29">
        <v>0</v>
      </c>
      <c r="G26" s="29">
        <v>0</v>
      </c>
      <c r="H26" s="29">
        <v>2</v>
      </c>
      <c r="I26" s="29">
        <v>4</v>
      </c>
      <c r="J26" s="29">
        <v>5</v>
      </c>
      <c r="K26" s="29">
        <v>7</v>
      </c>
      <c r="L26" s="29">
        <v>4</v>
      </c>
      <c r="M26" s="29">
        <v>22</v>
      </c>
      <c r="N26" s="29">
        <v>19</v>
      </c>
    </row>
    <row r="27" spans="2:16" x14ac:dyDescent="0.25">
      <c r="B27" s="27" t="s">
        <v>44</v>
      </c>
      <c r="C27" s="29">
        <v>0</v>
      </c>
      <c r="D27" s="29">
        <v>0</v>
      </c>
      <c r="E27" s="29">
        <v>0</v>
      </c>
      <c r="F27" s="29">
        <v>0</v>
      </c>
      <c r="G27" s="29">
        <v>0</v>
      </c>
      <c r="H27" s="29">
        <f t="shared" ref="H27:N27" si="7">G27+H26</f>
        <v>2</v>
      </c>
      <c r="I27" s="29">
        <f t="shared" si="7"/>
        <v>6</v>
      </c>
      <c r="J27" s="29">
        <f t="shared" si="7"/>
        <v>11</v>
      </c>
      <c r="K27" s="29">
        <f t="shared" si="7"/>
        <v>18</v>
      </c>
      <c r="L27" s="29">
        <f t="shared" si="7"/>
        <v>22</v>
      </c>
      <c r="M27" s="29">
        <f t="shared" si="7"/>
        <v>44</v>
      </c>
      <c r="N27" s="29">
        <f t="shared" si="7"/>
        <v>63</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26"/>
      <c r="D51" s="26"/>
      <c r="E51" s="26"/>
      <c r="F51" s="26"/>
      <c r="G51" s="26"/>
      <c r="H51" s="26"/>
      <c r="I51" s="26"/>
      <c r="J51" s="26"/>
      <c r="K51" s="26"/>
      <c r="L51" s="26"/>
      <c r="M51" s="26"/>
      <c r="N51" s="26"/>
    </row>
    <row r="52" spans="2:16" x14ac:dyDescent="0.25">
      <c r="B52" s="27" t="s">
        <v>30</v>
      </c>
      <c r="C52" s="28" t="s">
        <v>31</v>
      </c>
      <c r="D52" s="28" t="s">
        <v>32</v>
      </c>
      <c r="E52" s="28" t="s">
        <v>33</v>
      </c>
      <c r="F52" s="28" t="s">
        <v>34</v>
      </c>
      <c r="G52" s="28" t="s">
        <v>35</v>
      </c>
      <c r="H52" s="28" t="s">
        <v>36</v>
      </c>
      <c r="I52" s="28" t="s">
        <v>37</v>
      </c>
      <c r="J52" s="28" t="s">
        <v>38</v>
      </c>
      <c r="K52" s="28" t="s">
        <v>39</v>
      </c>
      <c r="L52" s="28" t="s">
        <v>40</v>
      </c>
      <c r="M52" s="28" t="s">
        <v>41</v>
      </c>
      <c r="N52" s="28" t="s">
        <v>42</v>
      </c>
    </row>
    <row r="53" spans="2:16" x14ac:dyDescent="0.25">
      <c r="B53" s="27" t="s">
        <v>43</v>
      </c>
      <c r="C53" s="31">
        <f>C6</f>
        <v>72</v>
      </c>
      <c r="D53" s="31">
        <f t="shared" ref="D53:N53" si="8">D6</f>
        <v>65</v>
      </c>
      <c r="E53" s="31">
        <f t="shared" si="8"/>
        <v>84</v>
      </c>
      <c r="F53" s="31">
        <f t="shared" si="8"/>
        <v>89</v>
      </c>
      <c r="G53" s="31">
        <f t="shared" si="8"/>
        <v>73</v>
      </c>
      <c r="H53" s="31">
        <f t="shared" si="8"/>
        <v>75</v>
      </c>
      <c r="I53" s="31">
        <f t="shared" si="8"/>
        <v>61</v>
      </c>
      <c r="J53" s="31">
        <f t="shared" si="8"/>
        <v>81</v>
      </c>
      <c r="K53" s="31">
        <f t="shared" si="8"/>
        <v>55</v>
      </c>
      <c r="L53" s="31">
        <f t="shared" si="8"/>
        <v>73</v>
      </c>
      <c r="M53" s="31">
        <f t="shared" si="8"/>
        <v>78</v>
      </c>
      <c r="N53" s="31">
        <f t="shared" si="8"/>
        <v>69</v>
      </c>
    </row>
    <row r="54" spans="2:16" ht="30" customHeight="1" x14ac:dyDescent="0.25">
      <c r="B54" s="32" t="s">
        <v>46</v>
      </c>
      <c r="C54" s="29">
        <f>SUM($C$6,D11:N11)</f>
        <v>826</v>
      </c>
      <c r="D54" s="29">
        <f>SUM($C$6:$D$6,E11:N11)</f>
        <v>814</v>
      </c>
      <c r="E54" s="29">
        <f>SUM($C$6:$E$6,F11:N11)</f>
        <v>845</v>
      </c>
      <c r="F54" s="29">
        <f>SUM($C$6:$F$6,G11:N11)</f>
        <v>873</v>
      </c>
      <c r="G54" s="29">
        <f>SUM($C$6:$G$6,H11:N11)</f>
        <v>890</v>
      </c>
      <c r="H54" s="29">
        <f>SUM($C$6:$H$6,I11:N11)</f>
        <v>880</v>
      </c>
      <c r="I54" s="29">
        <f>SUM($C$6:$I$6,J11:N11)</f>
        <v>877</v>
      </c>
      <c r="J54" s="29">
        <f>SUM($C$6:$J$6,K11:N11)</f>
        <v>880</v>
      </c>
      <c r="K54" s="29">
        <f>SUM($C$6:$K$6,L11:N11)</f>
        <v>891</v>
      </c>
      <c r="L54" s="29">
        <f>SUM($C$6:$L$6,M11:N11)</f>
        <v>887</v>
      </c>
      <c r="M54" s="29">
        <f>SUM($C$6:$M$6,N11)</f>
        <v>893</v>
      </c>
      <c r="N54" s="29">
        <f>SUM($C$6:$N$6)</f>
        <v>875</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25" t="s">
        <v>47</v>
      </c>
    </row>
    <row r="82" spans="1:15" ht="45" customHeight="1" x14ac:dyDescent="0.25">
      <c r="A82" s="36">
        <v>1</v>
      </c>
      <c r="B82" s="69" t="s">
        <v>65</v>
      </c>
      <c r="C82" s="69"/>
      <c r="D82" s="69"/>
      <c r="E82" s="69"/>
      <c r="F82" s="69"/>
      <c r="G82" s="69"/>
      <c r="H82" s="69"/>
      <c r="I82" s="69"/>
      <c r="J82" s="69"/>
      <c r="K82" s="69"/>
      <c r="L82" s="69"/>
      <c r="M82" s="69"/>
      <c r="N82" s="69"/>
      <c r="O82" s="69"/>
    </row>
    <row r="83" spans="1:15" x14ac:dyDescent="0.25">
      <c r="B83" s="33"/>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1" customWidth="1"/>
    <col min="2" max="2" width="9" style="21" customWidth="1"/>
    <col min="3" max="14" width="9" style="49" customWidth="1"/>
    <col min="15" max="15" width="2.85546875" style="21" customWidth="1"/>
    <col min="16" max="16" width="0" style="21" hidden="1" customWidth="1"/>
    <col min="17" max="16384" width="9.140625" style="21" hidden="1"/>
  </cols>
  <sheetData>
    <row r="1" spans="2:16" x14ac:dyDescent="0.25"/>
    <row r="2" spans="2:16" x14ac:dyDescent="0.25">
      <c r="B2" s="22" t="s">
        <v>66</v>
      </c>
    </row>
    <row r="3" spans="2:16" x14ac:dyDescent="0.25">
      <c r="B3" s="23"/>
      <c r="C3" s="50"/>
      <c r="D3" s="50"/>
      <c r="E3" s="50"/>
      <c r="F3" s="50"/>
      <c r="G3" s="50"/>
      <c r="H3" s="50"/>
      <c r="I3" s="50"/>
      <c r="J3" s="50"/>
      <c r="K3" s="50"/>
      <c r="L3" s="50"/>
      <c r="M3" s="50"/>
      <c r="N3" s="50"/>
    </row>
    <row r="4" spans="2:16" x14ac:dyDescent="0.25">
      <c r="B4" s="42" t="s">
        <v>83</v>
      </c>
      <c r="C4" s="51"/>
      <c r="D4" s="51"/>
      <c r="E4" s="51"/>
      <c r="F4" s="51"/>
      <c r="G4" s="51"/>
      <c r="H4" s="51"/>
      <c r="I4" s="51"/>
      <c r="J4" s="51"/>
      <c r="K4" s="51"/>
      <c r="L4" s="51"/>
      <c r="M4" s="51"/>
      <c r="N4" s="51"/>
    </row>
    <row r="5" spans="2:16" x14ac:dyDescent="0.25">
      <c r="B5" s="27" t="s">
        <v>30</v>
      </c>
      <c r="C5" s="52" t="s">
        <v>31</v>
      </c>
      <c r="D5" s="52" t="s">
        <v>32</v>
      </c>
      <c r="E5" s="52" t="s">
        <v>33</v>
      </c>
      <c r="F5" s="52" t="s">
        <v>34</v>
      </c>
      <c r="G5" s="52" t="s">
        <v>35</v>
      </c>
      <c r="H5" s="52" t="s">
        <v>36</v>
      </c>
      <c r="I5" s="52" t="s">
        <v>37</v>
      </c>
      <c r="J5" s="52" t="s">
        <v>38</v>
      </c>
      <c r="K5" s="52" t="s">
        <v>39</v>
      </c>
      <c r="L5" s="52" t="s">
        <v>40</v>
      </c>
      <c r="M5" s="52" t="s">
        <v>41</v>
      </c>
      <c r="N5" s="52" t="s">
        <v>42</v>
      </c>
    </row>
    <row r="6" spans="2:16" x14ac:dyDescent="0.25">
      <c r="B6" s="27" t="s">
        <v>43</v>
      </c>
      <c r="C6" s="44">
        <v>563</v>
      </c>
      <c r="D6" s="44">
        <v>538</v>
      </c>
      <c r="E6" s="44">
        <v>560</v>
      </c>
      <c r="F6" s="44">
        <v>576</v>
      </c>
      <c r="G6" s="44">
        <v>449</v>
      </c>
      <c r="H6" s="44">
        <v>518</v>
      </c>
      <c r="I6" s="44">
        <v>555</v>
      </c>
      <c r="J6" s="44">
        <v>579</v>
      </c>
      <c r="K6" s="44">
        <v>538</v>
      </c>
      <c r="L6" s="44">
        <v>569</v>
      </c>
      <c r="M6" s="44">
        <v>547</v>
      </c>
      <c r="N6" s="44">
        <v>505</v>
      </c>
    </row>
    <row r="7" spans="2:16" x14ac:dyDescent="0.25">
      <c r="B7" s="27" t="s">
        <v>44</v>
      </c>
      <c r="C7" s="44">
        <f>C6</f>
        <v>563</v>
      </c>
      <c r="D7" s="44">
        <f>IF(D6="","",D6+C7)</f>
        <v>1101</v>
      </c>
      <c r="E7" s="44">
        <f t="shared" ref="E7:N7" si="0">IF(E6="","",E6+D7)</f>
        <v>1661</v>
      </c>
      <c r="F7" s="44">
        <f t="shared" si="0"/>
        <v>2237</v>
      </c>
      <c r="G7" s="44">
        <f t="shared" si="0"/>
        <v>2686</v>
      </c>
      <c r="H7" s="44">
        <f t="shared" si="0"/>
        <v>3204</v>
      </c>
      <c r="I7" s="44">
        <f t="shared" si="0"/>
        <v>3759</v>
      </c>
      <c r="J7" s="44">
        <f t="shared" si="0"/>
        <v>4338</v>
      </c>
      <c r="K7" s="44">
        <f t="shared" si="0"/>
        <v>4876</v>
      </c>
      <c r="L7" s="44">
        <f t="shared" si="0"/>
        <v>5445</v>
      </c>
      <c r="M7" s="44">
        <f t="shared" si="0"/>
        <v>5992</v>
      </c>
      <c r="N7" s="44">
        <f t="shared" si="0"/>
        <v>6497</v>
      </c>
      <c r="O7" s="30"/>
      <c r="P7" s="23"/>
    </row>
    <row r="8" spans="2:16" x14ac:dyDescent="0.25"/>
    <row r="9" spans="2:16" x14ac:dyDescent="0.25">
      <c r="B9" s="42" t="s">
        <v>82</v>
      </c>
      <c r="C9" s="51"/>
      <c r="D9" s="51"/>
      <c r="E9" s="51"/>
      <c r="F9" s="51"/>
      <c r="G9" s="51"/>
      <c r="H9" s="51"/>
      <c r="I9" s="51"/>
      <c r="J9" s="51"/>
      <c r="K9" s="51"/>
      <c r="L9" s="51"/>
      <c r="M9" s="51"/>
      <c r="N9" s="51"/>
    </row>
    <row r="10" spans="2:16" x14ac:dyDescent="0.25">
      <c r="B10" s="27" t="s">
        <v>30</v>
      </c>
      <c r="C10" s="52" t="s">
        <v>31</v>
      </c>
      <c r="D10" s="52" t="s">
        <v>32</v>
      </c>
      <c r="E10" s="52" t="s">
        <v>33</v>
      </c>
      <c r="F10" s="52" t="s">
        <v>34</v>
      </c>
      <c r="G10" s="52" t="s">
        <v>35</v>
      </c>
      <c r="H10" s="52" t="s">
        <v>36</v>
      </c>
      <c r="I10" s="52" t="s">
        <v>37</v>
      </c>
      <c r="J10" s="52" t="s">
        <v>38</v>
      </c>
      <c r="K10" s="52" t="s">
        <v>39</v>
      </c>
      <c r="L10" s="52" t="s">
        <v>40</v>
      </c>
      <c r="M10" s="52" t="s">
        <v>41</v>
      </c>
      <c r="N10" s="52" t="s">
        <v>42</v>
      </c>
    </row>
    <row r="11" spans="2:16" x14ac:dyDescent="0.25">
      <c r="B11" s="27" t="s">
        <v>43</v>
      </c>
      <c r="C11" s="44">
        <v>653</v>
      </c>
      <c r="D11" s="44">
        <v>605</v>
      </c>
      <c r="E11" s="44">
        <v>611</v>
      </c>
      <c r="F11" s="44">
        <v>602</v>
      </c>
      <c r="G11" s="44">
        <v>541</v>
      </c>
      <c r="H11" s="45">
        <v>574</v>
      </c>
      <c r="I11" s="44">
        <v>599</v>
      </c>
      <c r="J11" s="44">
        <v>650</v>
      </c>
      <c r="K11" s="44">
        <v>568</v>
      </c>
      <c r="L11" s="44">
        <v>639</v>
      </c>
      <c r="M11" s="45">
        <v>599</v>
      </c>
      <c r="N11" s="45">
        <v>571</v>
      </c>
    </row>
    <row r="12" spans="2:16" x14ac:dyDescent="0.25">
      <c r="B12" s="27" t="s">
        <v>44</v>
      </c>
      <c r="C12" s="44">
        <f>C11</f>
        <v>653</v>
      </c>
      <c r="D12" s="44">
        <f t="shared" ref="D12:N12" si="1">C12+D11</f>
        <v>1258</v>
      </c>
      <c r="E12" s="44">
        <f t="shared" si="1"/>
        <v>1869</v>
      </c>
      <c r="F12" s="44">
        <f t="shared" si="1"/>
        <v>2471</v>
      </c>
      <c r="G12" s="44">
        <f t="shared" si="1"/>
        <v>3012</v>
      </c>
      <c r="H12" s="44">
        <f t="shared" si="1"/>
        <v>3586</v>
      </c>
      <c r="I12" s="44">
        <f t="shared" si="1"/>
        <v>4185</v>
      </c>
      <c r="J12" s="44">
        <f t="shared" si="1"/>
        <v>4835</v>
      </c>
      <c r="K12" s="44">
        <f t="shared" si="1"/>
        <v>5403</v>
      </c>
      <c r="L12" s="44">
        <f t="shared" si="1"/>
        <v>6042</v>
      </c>
      <c r="M12" s="44">
        <f t="shared" si="1"/>
        <v>6641</v>
      </c>
      <c r="N12" s="44">
        <f t="shared" si="1"/>
        <v>7212</v>
      </c>
      <c r="O12" s="30"/>
      <c r="P12" s="23"/>
    </row>
    <row r="13" spans="2:16" x14ac:dyDescent="0.25"/>
    <row r="14" spans="2:16" x14ac:dyDescent="0.25">
      <c r="B14" s="25" t="s">
        <v>80</v>
      </c>
      <c r="C14" s="51"/>
      <c r="D14" s="51"/>
      <c r="E14" s="51"/>
      <c r="F14" s="51"/>
      <c r="G14" s="51"/>
      <c r="H14" s="51"/>
      <c r="I14" s="51"/>
      <c r="J14" s="51"/>
      <c r="K14" s="51"/>
      <c r="L14" s="51"/>
      <c r="M14" s="51"/>
      <c r="N14" s="51"/>
    </row>
    <row r="15" spans="2:16" x14ac:dyDescent="0.25">
      <c r="B15" s="27" t="s">
        <v>30</v>
      </c>
      <c r="C15" s="52" t="s">
        <v>31</v>
      </c>
      <c r="D15" s="52" t="s">
        <v>32</v>
      </c>
      <c r="E15" s="52" t="s">
        <v>33</v>
      </c>
      <c r="F15" s="52" t="s">
        <v>34</v>
      </c>
      <c r="G15" s="52" t="s">
        <v>35</v>
      </c>
      <c r="H15" s="52" t="s">
        <v>36</v>
      </c>
      <c r="I15" s="52" t="s">
        <v>37</v>
      </c>
      <c r="J15" s="52" t="s">
        <v>38</v>
      </c>
      <c r="K15" s="52" t="s">
        <v>39</v>
      </c>
      <c r="L15" s="52" t="s">
        <v>40</v>
      </c>
      <c r="M15" s="52" t="s">
        <v>41</v>
      </c>
      <c r="N15" s="52" t="s">
        <v>42</v>
      </c>
    </row>
    <row r="16" spans="2:16" x14ac:dyDescent="0.25">
      <c r="B16" s="27" t="s">
        <v>43</v>
      </c>
      <c r="C16" s="44">
        <v>626</v>
      </c>
      <c r="D16" s="44">
        <v>675</v>
      </c>
      <c r="E16" s="44">
        <v>722</v>
      </c>
      <c r="F16" s="44">
        <v>709</v>
      </c>
      <c r="G16" s="44">
        <v>640</v>
      </c>
      <c r="H16" s="44">
        <v>621</v>
      </c>
      <c r="I16" s="44">
        <v>662</v>
      </c>
      <c r="J16" s="44">
        <v>677</v>
      </c>
      <c r="K16" s="44">
        <v>663</v>
      </c>
      <c r="L16" s="53">
        <v>570</v>
      </c>
      <c r="M16" s="44">
        <v>629</v>
      </c>
      <c r="N16" s="44">
        <v>556</v>
      </c>
    </row>
    <row r="17" spans="2:16" x14ac:dyDescent="0.25">
      <c r="B17" s="27" t="s">
        <v>44</v>
      </c>
      <c r="C17" s="44">
        <f>C16</f>
        <v>626</v>
      </c>
      <c r="D17" s="44">
        <f t="shared" ref="D17" si="2">C17+D16</f>
        <v>1301</v>
      </c>
      <c r="E17" s="44">
        <f t="shared" ref="E17:N17" si="3">D17+E16</f>
        <v>2023</v>
      </c>
      <c r="F17" s="44">
        <f t="shared" si="3"/>
        <v>2732</v>
      </c>
      <c r="G17" s="44">
        <f t="shared" si="3"/>
        <v>3372</v>
      </c>
      <c r="H17" s="44">
        <f t="shared" si="3"/>
        <v>3993</v>
      </c>
      <c r="I17" s="44">
        <f t="shared" si="3"/>
        <v>4655</v>
      </c>
      <c r="J17" s="44">
        <f t="shared" si="3"/>
        <v>5332</v>
      </c>
      <c r="K17" s="44">
        <f t="shared" si="3"/>
        <v>5995</v>
      </c>
      <c r="L17" s="44">
        <f t="shared" si="3"/>
        <v>6565</v>
      </c>
      <c r="M17" s="44">
        <f t="shared" si="3"/>
        <v>7194</v>
      </c>
      <c r="N17" s="44">
        <f t="shared" si="3"/>
        <v>7750</v>
      </c>
      <c r="O17" s="30"/>
      <c r="P17" s="23"/>
    </row>
    <row r="18" spans="2:16" x14ac:dyDescent="0.25"/>
    <row r="19" spans="2:16" x14ac:dyDescent="0.25">
      <c r="B19" s="25" t="s">
        <v>79</v>
      </c>
      <c r="C19" s="51"/>
      <c r="D19" s="51"/>
      <c r="E19" s="51"/>
      <c r="F19" s="51"/>
      <c r="G19" s="51"/>
      <c r="H19" s="51"/>
      <c r="I19" s="51"/>
      <c r="J19" s="51"/>
      <c r="K19" s="51"/>
      <c r="L19" s="51"/>
      <c r="M19" s="51"/>
      <c r="N19" s="51"/>
    </row>
    <row r="20" spans="2:16" x14ac:dyDescent="0.25">
      <c r="B20" s="27" t="s">
        <v>30</v>
      </c>
      <c r="C20" s="52" t="s">
        <v>31</v>
      </c>
      <c r="D20" s="52" t="s">
        <v>32</v>
      </c>
      <c r="E20" s="52" t="s">
        <v>33</v>
      </c>
      <c r="F20" s="52" t="s">
        <v>34</v>
      </c>
      <c r="G20" s="52" t="s">
        <v>35</v>
      </c>
      <c r="H20" s="52" t="s">
        <v>36</v>
      </c>
      <c r="I20" s="52" t="s">
        <v>37</v>
      </c>
      <c r="J20" s="52" t="s">
        <v>38</v>
      </c>
      <c r="K20" s="52" t="s">
        <v>39</v>
      </c>
      <c r="L20" s="52" t="s">
        <v>40</v>
      </c>
      <c r="M20" s="52" t="s">
        <v>41</v>
      </c>
      <c r="N20" s="52" t="s">
        <v>42</v>
      </c>
    </row>
    <row r="21" spans="2:16" x14ac:dyDescent="0.25">
      <c r="B21" s="27" t="s">
        <v>43</v>
      </c>
      <c r="C21" s="54">
        <v>384</v>
      </c>
      <c r="D21" s="54">
        <v>485</v>
      </c>
      <c r="E21" s="54">
        <v>616</v>
      </c>
      <c r="F21" s="54">
        <v>563</v>
      </c>
      <c r="G21" s="54">
        <v>579</v>
      </c>
      <c r="H21" s="44">
        <v>634</v>
      </c>
      <c r="I21" s="44">
        <v>633</v>
      </c>
      <c r="J21" s="44">
        <v>730</v>
      </c>
      <c r="K21" s="44">
        <v>661</v>
      </c>
      <c r="L21" s="44">
        <v>632</v>
      </c>
      <c r="M21" s="44">
        <v>729</v>
      </c>
      <c r="N21" s="44">
        <v>748</v>
      </c>
    </row>
    <row r="22" spans="2:16" x14ac:dyDescent="0.25">
      <c r="B22" s="27" t="s">
        <v>44</v>
      </c>
      <c r="C22" s="44">
        <f>C21</f>
        <v>384</v>
      </c>
      <c r="D22" s="44">
        <f t="shared" ref="D22:N22" si="4">C22+D21</f>
        <v>869</v>
      </c>
      <c r="E22" s="44">
        <f t="shared" si="4"/>
        <v>1485</v>
      </c>
      <c r="F22" s="44">
        <f t="shared" si="4"/>
        <v>2048</v>
      </c>
      <c r="G22" s="44">
        <f t="shared" si="4"/>
        <v>2627</v>
      </c>
      <c r="H22" s="44">
        <f t="shared" si="4"/>
        <v>3261</v>
      </c>
      <c r="I22" s="44">
        <f t="shared" si="4"/>
        <v>3894</v>
      </c>
      <c r="J22" s="44">
        <f t="shared" si="4"/>
        <v>4624</v>
      </c>
      <c r="K22" s="44">
        <f t="shared" si="4"/>
        <v>5285</v>
      </c>
      <c r="L22" s="44">
        <f t="shared" si="4"/>
        <v>5917</v>
      </c>
      <c r="M22" s="44">
        <f t="shared" si="4"/>
        <v>6646</v>
      </c>
      <c r="N22" s="44">
        <f t="shared" si="4"/>
        <v>7394</v>
      </c>
      <c r="O22" s="30"/>
      <c r="P22" s="23"/>
    </row>
    <row r="23" spans="2:16" x14ac:dyDescent="0.25">
      <c r="E23" s="50"/>
    </row>
    <row r="24" spans="2:16" x14ac:dyDescent="0.25">
      <c r="B24" s="25" t="s">
        <v>29</v>
      </c>
      <c r="C24" s="51"/>
      <c r="D24" s="51"/>
      <c r="E24" s="51"/>
      <c r="F24" s="51"/>
      <c r="G24" s="51"/>
      <c r="H24" s="51"/>
      <c r="I24" s="51"/>
      <c r="J24" s="51"/>
      <c r="K24" s="51"/>
      <c r="L24" s="51"/>
      <c r="M24" s="51"/>
      <c r="N24" s="51"/>
    </row>
    <row r="25" spans="2:16" x14ac:dyDescent="0.25">
      <c r="B25" s="27" t="s">
        <v>30</v>
      </c>
      <c r="C25" s="52" t="s">
        <v>31</v>
      </c>
      <c r="D25" s="52" t="s">
        <v>32</v>
      </c>
      <c r="E25" s="52" t="s">
        <v>33</v>
      </c>
      <c r="F25" s="52" t="s">
        <v>34</v>
      </c>
      <c r="G25" s="52" t="s">
        <v>35</v>
      </c>
      <c r="H25" s="52" t="s">
        <v>36</v>
      </c>
      <c r="I25" s="52" t="s">
        <v>37</v>
      </c>
      <c r="J25" s="52" t="s">
        <v>38</v>
      </c>
      <c r="K25" s="52" t="s">
        <v>39</v>
      </c>
      <c r="L25" s="52" t="s">
        <v>40</v>
      </c>
      <c r="M25" s="52" t="s">
        <v>41</v>
      </c>
      <c r="N25" s="52" t="s">
        <v>42</v>
      </c>
    </row>
    <row r="26" spans="2:16" x14ac:dyDescent="0.25">
      <c r="B26" s="27" t="s">
        <v>43</v>
      </c>
      <c r="C26" s="44">
        <v>0</v>
      </c>
      <c r="D26" s="44">
        <v>4</v>
      </c>
      <c r="E26" s="44">
        <v>8</v>
      </c>
      <c r="F26" s="44">
        <v>39</v>
      </c>
      <c r="G26" s="44">
        <v>50</v>
      </c>
      <c r="H26" s="44">
        <v>108</v>
      </c>
      <c r="I26" s="44">
        <v>149</v>
      </c>
      <c r="J26" s="44">
        <v>208</v>
      </c>
      <c r="K26" s="44">
        <v>245</v>
      </c>
      <c r="L26" s="54">
        <v>269</v>
      </c>
      <c r="M26" s="44">
        <v>344</v>
      </c>
      <c r="N26" s="44">
        <v>446</v>
      </c>
    </row>
    <row r="27" spans="2:16" x14ac:dyDescent="0.25">
      <c r="B27" s="27" t="s">
        <v>44</v>
      </c>
      <c r="C27" s="44">
        <f>C26</f>
        <v>0</v>
      </c>
      <c r="D27" s="44">
        <f t="shared" ref="D27:N27" si="5">C27+D26</f>
        <v>4</v>
      </c>
      <c r="E27" s="44">
        <f t="shared" si="5"/>
        <v>12</v>
      </c>
      <c r="F27" s="44">
        <f t="shared" si="5"/>
        <v>51</v>
      </c>
      <c r="G27" s="44">
        <f t="shared" si="5"/>
        <v>101</v>
      </c>
      <c r="H27" s="44">
        <f t="shared" si="5"/>
        <v>209</v>
      </c>
      <c r="I27" s="44">
        <f t="shared" si="5"/>
        <v>358</v>
      </c>
      <c r="J27" s="44">
        <f t="shared" si="5"/>
        <v>566</v>
      </c>
      <c r="K27" s="44">
        <f t="shared" si="5"/>
        <v>811</v>
      </c>
      <c r="L27" s="44">
        <f t="shared" si="5"/>
        <v>1080</v>
      </c>
      <c r="M27" s="44">
        <f t="shared" si="5"/>
        <v>1424</v>
      </c>
      <c r="N27" s="44">
        <f t="shared" si="5"/>
        <v>1870</v>
      </c>
      <c r="O27" s="30"/>
      <c r="P27" s="23"/>
    </row>
    <row r="28" spans="2:16" x14ac:dyDescent="0.25">
      <c r="E28" s="50"/>
    </row>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5" t="s">
        <v>45</v>
      </c>
      <c r="C51" s="51"/>
      <c r="D51" s="51"/>
      <c r="E51" s="51"/>
      <c r="F51" s="51"/>
      <c r="G51" s="51"/>
      <c r="H51" s="51"/>
      <c r="I51" s="51"/>
      <c r="J51" s="51"/>
      <c r="K51" s="51"/>
      <c r="L51" s="51"/>
      <c r="M51" s="51"/>
      <c r="N51" s="51"/>
    </row>
    <row r="52" spans="2:16" x14ac:dyDescent="0.25">
      <c r="B52" s="27" t="s">
        <v>30</v>
      </c>
      <c r="C52" s="52" t="s">
        <v>31</v>
      </c>
      <c r="D52" s="52" t="s">
        <v>32</v>
      </c>
      <c r="E52" s="52" t="s">
        <v>33</v>
      </c>
      <c r="F52" s="52" t="s">
        <v>34</v>
      </c>
      <c r="G52" s="52" t="s">
        <v>35</v>
      </c>
      <c r="H52" s="52" t="s">
        <v>36</v>
      </c>
      <c r="I52" s="52" t="s">
        <v>37</v>
      </c>
      <c r="J52" s="52" t="s">
        <v>38</v>
      </c>
      <c r="K52" s="52" t="s">
        <v>39</v>
      </c>
      <c r="L52" s="52" t="s">
        <v>40</v>
      </c>
      <c r="M52" s="52" t="s">
        <v>41</v>
      </c>
      <c r="N52" s="52" t="s">
        <v>42</v>
      </c>
    </row>
    <row r="53" spans="2:16" x14ac:dyDescent="0.25">
      <c r="B53" s="27" t="s">
        <v>43</v>
      </c>
      <c r="C53" s="45">
        <f>C6</f>
        <v>563</v>
      </c>
      <c r="D53" s="45">
        <f t="shared" ref="D53:N53" si="6">D6</f>
        <v>538</v>
      </c>
      <c r="E53" s="45">
        <f t="shared" si="6"/>
        <v>560</v>
      </c>
      <c r="F53" s="45">
        <f t="shared" si="6"/>
        <v>576</v>
      </c>
      <c r="G53" s="45">
        <f t="shared" si="6"/>
        <v>449</v>
      </c>
      <c r="H53" s="45">
        <f t="shared" si="6"/>
        <v>518</v>
      </c>
      <c r="I53" s="45">
        <f t="shared" si="6"/>
        <v>555</v>
      </c>
      <c r="J53" s="45">
        <f t="shared" si="6"/>
        <v>579</v>
      </c>
      <c r="K53" s="45">
        <f t="shared" si="6"/>
        <v>538</v>
      </c>
      <c r="L53" s="45">
        <f t="shared" si="6"/>
        <v>569</v>
      </c>
      <c r="M53" s="45">
        <f t="shared" si="6"/>
        <v>547</v>
      </c>
      <c r="N53" s="45">
        <f t="shared" si="6"/>
        <v>505</v>
      </c>
    </row>
    <row r="54" spans="2:16" ht="30" customHeight="1" x14ac:dyDescent="0.25">
      <c r="B54" s="32" t="s">
        <v>46</v>
      </c>
      <c r="C54" s="44">
        <f>SUM($D$11:$N$11,$C$6)</f>
        <v>7122</v>
      </c>
      <c r="D54" s="44">
        <f>SUM($E$11:$N$11,$C$6:$D$6)</f>
        <v>7055</v>
      </c>
      <c r="E54" s="44">
        <f>SUM($F$11:$N$11,$C$6:$E$6)</f>
        <v>7004</v>
      </c>
      <c r="F54" s="44">
        <f>SUM($G$11:$N$11,$C$6:$F$6)</f>
        <v>6978</v>
      </c>
      <c r="G54" s="44">
        <f>SUM($H$11:$N$11,$C$6:$G$6)</f>
        <v>6886</v>
      </c>
      <c r="H54" s="44">
        <f>SUM($I$11:$N$11,$C$6:$H$6)</f>
        <v>6830</v>
      </c>
      <c r="I54" s="44">
        <f>SUM($J$11:$N$11,$C$6:$I$6)</f>
        <v>6786</v>
      </c>
      <c r="J54" s="44">
        <f>SUM($K$11:$N$11,$C$6:$J$6)</f>
        <v>6715</v>
      </c>
      <c r="K54" s="44">
        <f>SUM($L$11:$N$11,$C$6:$K$6)</f>
        <v>6685</v>
      </c>
      <c r="L54" s="44">
        <f>SUM($M$11:$N$11,$C$6:$L$6)</f>
        <v>6615</v>
      </c>
      <c r="M54" s="44">
        <f>SUM($N$11,$C$6:$M$6)</f>
        <v>6563</v>
      </c>
      <c r="N54" s="44">
        <f>SUM($C$6:$N$6)</f>
        <v>6497</v>
      </c>
      <c r="O54" s="30"/>
      <c r="P54" s="23"/>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s="38" customFormat="1" x14ac:dyDescent="0.25">
      <c r="A81" s="37"/>
      <c r="C81" s="55"/>
      <c r="D81" s="55"/>
      <c r="E81" s="55"/>
      <c r="F81" s="55"/>
      <c r="G81" s="55"/>
      <c r="H81" s="55"/>
      <c r="I81" s="55"/>
      <c r="J81" s="55"/>
      <c r="K81" s="55"/>
      <c r="L81" s="55"/>
      <c r="M81" s="55"/>
      <c r="N81" s="55"/>
    </row>
    <row r="82" spans="1:14" s="38" customFormat="1" ht="30" customHeight="1" x14ac:dyDescent="0.25">
      <c r="B82" s="39"/>
      <c r="C82" s="55"/>
      <c r="D82" s="55"/>
      <c r="E82" s="55"/>
      <c r="F82" s="55"/>
      <c r="G82" s="55"/>
      <c r="H82" s="55"/>
      <c r="I82" s="55"/>
      <c r="J82" s="55"/>
      <c r="K82" s="55"/>
      <c r="L82" s="55"/>
      <c r="M82" s="55"/>
      <c r="N82" s="55"/>
    </row>
    <row r="83" spans="1:14" s="38" customFormat="1" x14ac:dyDescent="0.25">
      <c r="B83" s="39"/>
      <c r="C83" s="55"/>
      <c r="D83" s="55"/>
      <c r="E83" s="55"/>
      <c r="F83" s="55"/>
      <c r="G83" s="55"/>
      <c r="H83" s="55"/>
      <c r="I83" s="55"/>
      <c r="J83" s="55"/>
      <c r="K83" s="55"/>
      <c r="L83" s="55"/>
      <c r="M83" s="55"/>
      <c r="N83" s="55"/>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heetViews>
  <sheetFormatPr defaultColWidth="0" defaultRowHeight="15" customHeight="1" zeroHeight="1" x14ac:dyDescent="0.25"/>
  <cols>
    <col min="1" max="1" width="2.85546875" style="21" customWidth="1"/>
    <col min="2" max="2" width="17.5703125" style="21" customWidth="1"/>
    <col min="3" max="14" width="9" style="49" customWidth="1"/>
    <col min="15" max="15" width="2.85546875" style="21" customWidth="1"/>
    <col min="16" max="16" width="0" style="21" hidden="1" customWidth="1"/>
    <col min="17" max="16384" width="9.140625" style="21" hidden="1"/>
  </cols>
  <sheetData>
    <row r="1" spans="2:16" x14ac:dyDescent="0.25"/>
    <row r="2" spans="2:16" x14ac:dyDescent="0.25">
      <c r="B2" s="22" t="s">
        <v>67</v>
      </c>
    </row>
    <row r="3" spans="2:16" x14ac:dyDescent="0.25">
      <c r="B3" s="23"/>
      <c r="C3" s="50"/>
      <c r="D3" s="50"/>
      <c r="E3" s="50"/>
      <c r="F3" s="50"/>
      <c r="G3" s="50"/>
      <c r="H3" s="50"/>
      <c r="I3" s="50"/>
      <c r="J3" s="50"/>
      <c r="K3" s="50"/>
      <c r="L3" s="50"/>
      <c r="M3" s="50"/>
      <c r="N3" s="50"/>
    </row>
    <row r="4" spans="2:16" x14ac:dyDescent="0.25">
      <c r="B4" s="42" t="s">
        <v>83</v>
      </c>
      <c r="C4" s="51"/>
      <c r="D4" s="51"/>
      <c r="E4" s="51"/>
      <c r="F4" s="51"/>
      <c r="G4" s="51"/>
      <c r="H4" s="51"/>
      <c r="I4" s="51"/>
      <c r="J4" s="51"/>
      <c r="K4" s="51"/>
      <c r="L4" s="51"/>
      <c r="M4" s="51"/>
      <c r="N4" s="51"/>
    </row>
    <row r="5" spans="2:16" x14ac:dyDescent="0.25">
      <c r="B5" s="27" t="s">
        <v>30</v>
      </c>
      <c r="C5" s="52" t="s">
        <v>31</v>
      </c>
      <c r="D5" s="52" t="s">
        <v>32</v>
      </c>
      <c r="E5" s="52" t="s">
        <v>33</v>
      </c>
      <c r="F5" s="52" t="s">
        <v>34</v>
      </c>
      <c r="G5" s="52" t="s">
        <v>35</v>
      </c>
      <c r="H5" s="52" t="s">
        <v>36</v>
      </c>
      <c r="I5" s="52" t="s">
        <v>37</v>
      </c>
      <c r="J5" s="52" t="s">
        <v>38</v>
      </c>
      <c r="K5" s="52" t="s">
        <v>39</v>
      </c>
      <c r="L5" s="52" t="s">
        <v>40</v>
      </c>
      <c r="M5" s="52" t="s">
        <v>41</v>
      </c>
      <c r="N5" s="52" t="s">
        <v>42</v>
      </c>
    </row>
    <row r="6" spans="2:16" x14ac:dyDescent="0.25">
      <c r="B6" s="27" t="s">
        <v>68</v>
      </c>
      <c r="C6" s="45">
        <v>563</v>
      </c>
      <c r="D6" s="44">
        <v>538</v>
      </c>
      <c r="E6" s="44">
        <v>560</v>
      </c>
      <c r="F6" s="44">
        <v>576</v>
      </c>
      <c r="G6" s="44">
        <v>449</v>
      </c>
      <c r="H6" s="44">
        <v>521</v>
      </c>
      <c r="I6" s="44">
        <v>555</v>
      </c>
      <c r="J6" s="44">
        <v>579</v>
      </c>
      <c r="K6" s="44">
        <v>538</v>
      </c>
      <c r="L6" s="44">
        <v>569</v>
      </c>
      <c r="M6" s="44">
        <v>547</v>
      </c>
      <c r="N6" s="44">
        <v>505</v>
      </c>
    </row>
    <row r="7" spans="2:16" x14ac:dyDescent="0.25">
      <c r="B7" s="27" t="s">
        <v>69</v>
      </c>
      <c r="C7" s="44">
        <v>4108</v>
      </c>
      <c r="D7" s="44">
        <v>4017</v>
      </c>
      <c r="E7" s="44">
        <v>4084</v>
      </c>
      <c r="F7" s="44">
        <v>4294</v>
      </c>
      <c r="G7" s="44">
        <v>4255</v>
      </c>
      <c r="H7" s="44">
        <v>4110</v>
      </c>
      <c r="I7" s="44">
        <v>4219</v>
      </c>
      <c r="J7" s="44">
        <v>4142</v>
      </c>
      <c r="K7" s="44">
        <v>4345</v>
      </c>
      <c r="L7" s="44">
        <v>4184</v>
      </c>
      <c r="M7" s="44">
        <v>3962</v>
      </c>
      <c r="N7" s="44">
        <v>4340</v>
      </c>
      <c r="O7" s="30"/>
      <c r="P7" s="23"/>
    </row>
    <row r="8" spans="2:16" x14ac:dyDescent="0.25"/>
    <row r="9" spans="2:16" x14ac:dyDescent="0.25">
      <c r="B9" s="42" t="s">
        <v>82</v>
      </c>
      <c r="C9" s="51"/>
      <c r="D9" s="51"/>
      <c r="E9" s="51"/>
      <c r="F9" s="51"/>
      <c r="G9" s="51"/>
      <c r="H9" s="51"/>
      <c r="I9" s="51"/>
      <c r="J9" s="51"/>
      <c r="K9" s="51"/>
      <c r="L9" s="51"/>
      <c r="M9" s="51"/>
      <c r="N9" s="51"/>
    </row>
    <row r="10" spans="2:16" x14ac:dyDescent="0.25">
      <c r="B10" s="27" t="s">
        <v>30</v>
      </c>
      <c r="C10" s="52" t="s">
        <v>31</v>
      </c>
      <c r="D10" s="52" t="s">
        <v>32</v>
      </c>
      <c r="E10" s="52" t="s">
        <v>33</v>
      </c>
      <c r="F10" s="52" t="s">
        <v>34</v>
      </c>
      <c r="G10" s="52" t="s">
        <v>35</v>
      </c>
      <c r="H10" s="52" t="s">
        <v>36</v>
      </c>
      <c r="I10" s="52" t="s">
        <v>37</v>
      </c>
      <c r="J10" s="52" t="s">
        <v>38</v>
      </c>
      <c r="K10" s="52" t="s">
        <v>39</v>
      </c>
      <c r="L10" s="52" t="s">
        <v>40</v>
      </c>
      <c r="M10" s="52" t="s">
        <v>41</v>
      </c>
      <c r="N10" s="52" t="s">
        <v>42</v>
      </c>
    </row>
    <row r="11" spans="2:16" x14ac:dyDescent="0.25">
      <c r="B11" s="27" t="s">
        <v>68</v>
      </c>
      <c r="C11" s="44">
        <v>653</v>
      </c>
      <c r="D11" s="44">
        <v>605</v>
      </c>
      <c r="E11" s="44">
        <v>611</v>
      </c>
      <c r="F11" s="44">
        <v>602</v>
      </c>
      <c r="G11" s="44">
        <v>541</v>
      </c>
      <c r="H11" s="44">
        <v>574</v>
      </c>
      <c r="I11" s="44">
        <v>599</v>
      </c>
      <c r="J11" s="44">
        <v>650</v>
      </c>
      <c r="K11" s="44">
        <v>568</v>
      </c>
      <c r="L11" s="44">
        <v>639</v>
      </c>
      <c r="M11" s="45">
        <v>599</v>
      </c>
      <c r="N11" s="44">
        <v>571</v>
      </c>
    </row>
    <row r="12" spans="2:16" x14ac:dyDescent="0.25">
      <c r="B12" s="27" t="s">
        <v>69</v>
      </c>
      <c r="C12" s="44">
        <v>4050</v>
      </c>
      <c r="D12" s="44">
        <v>3908</v>
      </c>
      <c r="E12" s="44">
        <v>3818</v>
      </c>
      <c r="F12" s="44">
        <v>4038</v>
      </c>
      <c r="G12" s="44">
        <v>4179</v>
      </c>
      <c r="H12" s="44">
        <v>3855</v>
      </c>
      <c r="I12" s="44">
        <v>3942</v>
      </c>
      <c r="J12" s="44">
        <v>4167</v>
      </c>
      <c r="K12" s="44">
        <v>4271</v>
      </c>
      <c r="L12" s="44">
        <v>4020</v>
      </c>
      <c r="M12" s="44">
        <v>4289</v>
      </c>
      <c r="N12" s="44">
        <v>4290</v>
      </c>
      <c r="O12" s="30"/>
      <c r="P12" s="23"/>
    </row>
    <row r="13" spans="2:16" x14ac:dyDescent="0.25"/>
    <row r="14" spans="2:16" x14ac:dyDescent="0.25">
      <c r="B14" s="25" t="s">
        <v>80</v>
      </c>
      <c r="C14" s="51"/>
      <c r="D14" s="51"/>
      <c r="E14" s="51"/>
      <c r="F14" s="51"/>
      <c r="G14" s="51"/>
      <c r="H14" s="51"/>
      <c r="I14" s="51"/>
      <c r="J14" s="51"/>
      <c r="K14" s="51"/>
      <c r="L14" s="51"/>
      <c r="M14" s="51"/>
      <c r="N14" s="51"/>
    </row>
    <row r="15" spans="2:16" x14ac:dyDescent="0.25">
      <c r="B15" s="27" t="s">
        <v>30</v>
      </c>
      <c r="C15" s="52" t="s">
        <v>31</v>
      </c>
      <c r="D15" s="52" t="s">
        <v>32</v>
      </c>
      <c r="E15" s="52" t="s">
        <v>33</v>
      </c>
      <c r="F15" s="52" t="s">
        <v>34</v>
      </c>
      <c r="G15" s="52" t="s">
        <v>35</v>
      </c>
      <c r="H15" s="52" t="s">
        <v>36</v>
      </c>
      <c r="I15" s="52" t="s">
        <v>37</v>
      </c>
      <c r="J15" s="52" t="s">
        <v>38</v>
      </c>
      <c r="K15" s="52" t="s">
        <v>39</v>
      </c>
      <c r="L15" s="52" t="s">
        <v>40</v>
      </c>
      <c r="M15" s="52" t="s">
        <v>41</v>
      </c>
      <c r="N15" s="52" t="s">
        <v>42</v>
      </c>
    </row>
    <row r="16" spans="2:16" x14ac:dyDescent="0.25">
      <c r="B16" s="27" t="s">
        <v>68</v>
      </c>
      <c r="C16" s="44">
        <v>626</v>
      </c>
      <c r="D16" s="44">
        <v>675</v>
      </c>
      <c r="E16" s="44">
        <v>722</v>
      </c>
      <c r="F16" s="44">
        <v>709</v>
      </c>
      <c r="G16" s="44">
        <v>640</v>
      </c>
      <c r="H16" s="44">
        <v>621</v>
      </c>
      <c r="I16" s="44">
        <v>662</v>
      </c>
      <c r="J16" s="44">
        <v>677</v>
      </c>
      <c r="K16" s="44">
        <v>663</v>
      </c>
      <c r="L16" s="53">
        <v>570</v>
      </c>
      <c r="M16" s="44">
        <v>629</v>
      </c>
      <c r="N16" s="44">
        <v>556</v>
      </c>
    </row>
    <row r="17" spans="2:16" x14ac:dyDescent="0.25">
      <c r="B17" s="27" t="s">
        <v>69</v>
      </c>
      <c r="C17" s="44">
        <v>3751</v>
      </c>
      <c r="D17" s="53">
        <v>3700</v>
      </c>
      <c r="E17" s="53">
        <v>3454</v>
      </c>
      <c r="F17" s="53">
        <v>3809</v>
      </c>
      <c r="G17" s="53">
        <v>3785</v>
      </c>
      <c r="H17" s="53">
        <v>3961</v>
      </c>
      <c r="I17" s="53">
        <v>3763</v>
      </c>
      <c r="J17" s="53">
        <v>3930</v>
      </c>
      <c r="K17" s="53">
        <v>3839</v>
      </c>
      <c r="L17" s="53">
        <v>3937</v>
      </c>
      <c r="M17" s="56">
        <v>3944</v>
      </c>
      <c r="N17" s="53">
        <v>4038</v>
      </c>
      <c r="O17" s="30"/>
      <c r="P17" s="23"/>
    </row>
    <row r="18" spans="2:16" x14ac:dyDescent="0.25"/>
    <row r="19" spans="2:16" x14ac:dyDescent="0.25">
      <c r="B19" s="25" t="s">
        <v>79</v>
      </c>
      <c r="C19" s="51"/>
      <c r="D19" s="51"/>
      <c r="E19" s="51"/>
      <c r="F19" s="51"/>
      <c r="G19" s="51"/>
      <c r="H19" s="51"/>
      <c r="I19" s="51"/>
      <c r="J19" s="51"/>
      <c r="K19" s="51"/>
      <c r="L19" s="51"/>
      <c r="M19" s="51"/>
      <c r="N19" s="51"/>
    </row>
    <row r="20" spans="2:16" x14ac:dyDescent="0.25">
      <c r="B20" s="27" t="s">
        <v>30</v>
      </c>
      <c r="C20" s="52" t="s">
        <v>31</v>
      </c>
      <c r="D20" s="57" t="s">
        <v>32</v>
      </c>
      <c r="E20" s="57" t="s">
        <v>33</v>
      </c>
      <c r="F20" s="57" t="s">
        <v>34</v>
      </c>
      <c r="G20" s="57" t="s">
        <v>35</v>
      </c>
      <c r="H20" s="57" t="s">
        <v>36</v>
      </c>
      <c r="I20" s="57" t="s">
        <v>37</v>
      </c>
      <c r="J20" s="57" t="s">
        <v>38</v>
      </c>
      <c r="K20" s="57" t="s">
        <v>39</v>
      </c>
      <c r="L20" s="57" t="s">
        <v>40</v>
      </c>
      <c r="M20" s="57" t="s">
        <v>41</v>
      </c>
      <c r="N20" s="57" t="s">
        <v>42</v>
      </c>
    </row>
    <row r="21" spans="2:16" x14ac:dyDescent="0.25">
      <c r="B21" s="27" t="s">
        <v>68</v>
      </c>
      <c r="C21" s="54">
        <v>384</v>
      </c>
      <c r="D21" s="54">
        <v>485</v>
      </c>
      <c r="E21" s="54">
        <v>616</v>
      </c>
      <c r="F21" s="54">
        <v>563</v>
      </c>
      <c r="G21" s="54">
        <v>579</v>
      </c>
      <c r="H21" s="44">
        <v>634</v>
      </c>
      <c r="I21" s="44">
        <v>633</v>
      </c>
      <c r="J21" s="44">
        <v>730</v>
      </c>
      <c r="K21" s="44">
        <v>661</v>
      </c>
      <c r="L21" s="44">
        <v>632</v>
      </c>
      <c r="M21" s="44">
        <v>729</v>
      </c>
      <c r="N21" s="44">
        <v>748</v>
      </c>
    </row>
    <row r="22" spans="2:16" x14ac:dyDescent="0.25">
      <c r="B22" s="27" t="s">
        <v>69</v>
      </c>
      <c r="C22" s="44">
        <v>3308</v>
      </c>
      <c r="D22" s="53">
        <v>3107</v>
      </c>
      <c r="E22" s="53">
        <v>3177</v>
      </c>
      <c r="F22" s="53">
        <v>3330</v>
      </c>
      <c r="G22" s="53">
        <v>3291</v>
      </c>
      <c r="H22" s="53">
        <v>3313</v>
      </c>
      <c r="I22" s="53">
        <v>3340</v>
      </c>
      <c r="J22" s="53">
        <v>3405</v>
      </c>
      <c r="K22" s="53">
        <v>3578</v>
      </c>
      <c r="L22" s="53">
        <v>3448</v>
      </c>
      <c r="M22" s="56">
        <v>3628</v>
      </c>
      <c r="N22" s="53">
        <v>3798</v>
      </c>
      <c r="O22" s="30"/>
      <c r="P22" s="23"/>
    </row>
    <row r="23" spans="2:16" x14ac:dyDescent="0.25"/>
    <row r="24" spans="2:16" x14ac:dyDescent="0.25">
      <c r="B24" s="25" t="s">
        <v>29</v>
      </c>
      <c r="C24" s="51"/>
      <c r="D24" s="51"/>
      <c r="E24" s="51"/>
      <c r="F24" s="51"/>
      <c r="G24" s="51"/>
      <c r="H24" s="51"/>
      <c r="I24" s="51"/>
      <c r="J24" s="51"/>
      <c r="K24" s="51"/>
      <c r="L24" s="51"/>
      <c r="M24" s="51"/>
      <c r="N24" s="51"/>
    </row>
    <row r="25" spans="2:16" x14ac:dyDescent="0.25">
      <c r="B25" s="27" t="s">
        <v>30</v>
      </c>
      <c r="C25" s="52" t="s">
        <v>31</v>
      </c>
      <c r="D25" s="52" t="s">
        <v>32</v>
      </c>
      <c r="E25" s="52" t="s">
        <v>33</v>
      </c>
      <c r="F25" s="52" t="s">
        <v>34</v>
      </c>
      <c r="G25" s="52" t="s">
        <v>35</v>
      </c>
      <c r="H25" s="52" t="s">
        <v>36</v>
      </c>
      <c r="I25" s="52" t="s">
        <v>37</v>
      </c>
      <c r="J25" s="52" t="s">
        <v>38</v>
      </c>
      <c r="K25" s="52" t="s">
        <v>39</v>
      </c>
      <c r="L25" s="52" t="s">
        <v>40</v>
      </c>
      <c r="M25" s="52" t="s">
        <v>41</v>
      </c>
      <c r="N25" s="52" t="s">
        <v>42</v>
      </c>
    </row>
    <row r="26" spans="2:16" x14ac:dyDescent="0.25">
      <c r="B26" s="27" t="s">
        <v>68</v>
      </c>
      <c r="C26" s="44">
        <v>0</v>
      </c>
      <c r="D26" s="44">
        <v>4</v>
      </c>
      <c r="E26" s="44">
        <v>8</v>
      </c>
      <c r="F26" s="44">
        <v>39</v>
      </c>
      <c r="G26" s="44">
        <v>50</v>
      </c>
      <c r="H26" s="44">
        <v>108</v>
      </c>
      <c r="I26" s="44">
        <v>149</v>
      </c>
      <c r="J26" s="44">
        <v>208</v>
      </c>
      <c r="K26" s="44">
        <v>245</v>
      </c>
      <c r="L26" s="54">
        <v>269</v>
      </c>
      <c r="M26" s="44">
        <v>344</v>
      </c>
      <c r="N26" s="44">
        <v>446</v>
      </c>
    </row>
    <row r="27" spans="2:16" x14ac:dyDescent="0.25">
      <c r="B27" s="27" t="s">
        <v>69</v>
      </c>
      <c r="C27" s="44">
        <v>0</v>
      </c>
      <c r="D27" s="44">
        <v>1300</v>
      </c>
      <c r="E27" s="44">
        <v>1281</v>
      </c>
      <c r="F27" s="44">
        <v>1978</v>
      </c>
      <c r="G27" s="44">
        <v>2105</v>
      </c>
      <c r="H27" s="44">
        <v>2417</v>
      </c>
      <c r="I27" s="44">
        <v>2475</v>
      </c>
      <c r="J27" s="44">
        <v>2764</v>
      </c>
      <c r="K27" s="44">
        <v>2658</v>
      </c>
      <c r="L27" s="44">
        <v>2944</v>
      </c>
      <c r="M27" s="58">
        <v>3020</v>
      </c>
      <c r="N27" s="44">
        <v>3147</v>
      </c>
      <c r="O27" s="30"/>
      <c r="P27" s="23"/>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25" t="s">
        <v>47</v>
      </c>
    </row>
    <row r="52" spans="1:14" ht="30" customHeight="1" x14ac:dyDescent="0.25">
      <c r="A52" s="36">
        <v>1</v>
      </c>
      <c r="B52" s="69" t="s">
        <v>70</v>
      </c>
      <c r="C52" s="69"/>
      <c r="D52" s="69"/>
      <c r="E52" s="69"/>
      <c r="F52" s="69"/>
      <c r="G52" s="69"/>
      <c r="H52" s="69"/>
      <c r="I52" s="69"/>
      <c r="J52" s="69"/>
      <c r="K52" s="69"/>
      <c r="L52" s="69"/>
      <c r="M52" s="69"/>
      <c r="N52" s="69"/>
    </row>
    <row r="53" spans="1:14" ht="30.75" customHeight="1" x14ac:dyDescent="0.25">
      <c r="A53" s="36">
        <v>2</v>
      </c>
      <c r="B53" s="70" t="s">
        <v>71</v>
      </c>
      <c r="C53" s="69"/>
      <c r="D53" s="69"/>
      <c r="E53" s="69"/>
      <c r="F53" s="69"/>
      <c r="G53" s="69"/>
      <c r="H53" s="69"/>
      <c r="I53" s="69"/>
      <c r="J53" s="69"/>
      <c r="K53" s="69"/>
      <c r="L53" s="69"/>
      <c r="M53" s="69"/>
      <c r="N53" s="69"/>
    </row>
    <row r="54" spans="1:14" ht="34.5" customHeight="1" x14ac:dyDescent="0.25">
      <c r="A54" s="36">
        <v>3</v>
      </c>
      <c r="B54" s="69" t="s">
        <v>72</v>
      </c>
      <c r="C54" s="69"/>
      <c r="D54" s="69"/>
      <c r="E54" s="69"/>
      <c r="F54" s="69"/>
      <c r="G54" s="69"/>
      <c r="H54" s="69"/>
      <c r="I54" s="69"/>
      <c r="J54" s="69"/>
      <c r="K54" s="69"/>
      <c r="L54" s="69"/>
      <c r="M54" s="69"/>
      <c r="N54" s="69"/>
    </row>
    <row r="55" spans="1:14" x14ac:dyDescent="0.25">
      <c r="A55" s="36">
        <v>4</v>
      </c>
      <c r="B55" s="21" t="s">
        <v>73</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&amp;LPL MI&amp;C&amp;P&amp;R&amp;"Tahoma,Regular"&amp;10Company Confidential</oddFooter>
    <evenFooter>&amp;LPL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PL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2013-09-26T08:22:43Z</cp:lastPrinted>
  <dcterms:created xsi:type="dcterms:W3CDTF">2011-09-20T13:06:51Z</dcterms:created>
  <dcterms:modified xsi:type="dcterms:W3CDTF">2018-08-10T15:25:23Z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156f5a8d-b938-4442-b38b-a01c9427ea36</vt:lpwstr>
  </property>
  <property fmtid="{D5CDD505-2E9C-101B-9397-08002B2CF9AE}" pid="3" name="Classification">
    <vt:lpwstr>CC</vt:lpwstr>
  </property>
</Properties>
</file>