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7\08- Aug\ELD\"/>
    </mc:Choice>
  </mc:AlternateContent>
  <bookViews>
    <workbookView xWindow="-120" yWindow="615" windowWidth="7605" windowHeight="11760" tabRatio="800"/>
  </bookViews>
  <sheets>
    <sheet name="ELD Portal MI" sheetId="9" r:id="rId1"/>
    <sheet name="No of CNFs Sent" sheetId="11" r:id="rId2"/>
    <sheet name="No of CNFs Left at Stage 1" sheetId="12" r:id="rId3"/>
    <sheet name="Stage 2 Exit" sheetId="13" r:id="rId4"/>
    <sheet name="Exit Process" sheetId="14" r:id="rId5"/>
    <sheet name="Court Pack" sheetId="15" r:id="rId6"/>
    <sheet name="No of Settled Claims" sheetId="16" r:id="rId7"/>
    <sheet name="General Damages" sheetId="17" r:id="rId8"/>
  </sheets>
  <calcPr calcId="152511"/>
</workbook>
</file>

<file path=xl/calcChain.xml><?xml version="1.0" encoding="utf-8"?>
<calcChain xmlns="http://schemas.openxmlformats.org/spreadsheetml/2006/main">
  <c r="N54" i="16" l="1"/>
  <c r="M54" i="16"/>
  <c r="L54" i="16"/>
  <c r="K54" i="16"/>
  <c r="J54" i="16"/>
  <c r="I54" i="16"/>
  <c r="H54" i="16"/>
  <c r="G54" i="16"/>
  <c r="F54" i="16"/>
  <c r="E54" i="16"/>
  <c r="D54" i="16"/>
  <c r="C54" i="16"/>
  <c r="N53" i="16"/>
  <c r="M53" i="16"/>
  <c r="L53" i="16"/>
  <c r="K53" i="16"/>
  <c r="J53" i="16"/>
  <c r="I53" i="16"/>
  <c r="H53" i="16"/>
  <c r="G53" i="16"/>
  <c r="F53" i="16"/>
  <c r="E53" i="16"/>
  <c r="D53" i="16"/>
  <c r="C53" i="16"/>
  <c r="N52" i="16"/>
  <c r="M52" i="16"/>
  <c r="L52" i="16"/>
  <c r="K52" i="16"/>
  <c r="J52" i="16"/>
  <c r="I52" i="16"/>
  <c r="H52" i="16"/>
  <c r="G52" i="16"/>
  <c r="F52" i="16"/>
  <c r="E52" i="16"/>
  <c r="D52" i="16"/>
  <c r="C52" i="16"/>
  <c r="N54" i="15"/>
  <c r="M54" i="15"/>
  <c r="L54" i="15"/>
  <c r="K54" i="15"/>
  <c r="J54" i="15"/>
  <c r="I54" i="15"/>
  <c r="H54" i="15"/>
  <c r="G54" i="15"/>
  <c r="F54" i="15"/>
  <c r="E54" i="15"/>
  <c r="D54" i="15"/>
  <c r="C54" i="15"/>
  <c r="N53" i="15"/>
  <c r="M53" i="15"/>
  <c r="L53" i="15"/>
  <c r="K53" i="15"/>
  <c r="J53" i="15"/>
  <c r="I53" i="15"/>
  <c r="H53" i="15"/>
  <c r="G53" i="15"/>
  <c r="F53" i="15"/>
  <c r="E53" i="15"/>
  <c r="D53" i="15"/>
  <c r="C53" i="15"/>
  <c r="N52" i="15"/>
  <c r="M52" i="15"/>
  <c r="L52" i="15"/>
  <c r="K52" i="15"/>
  <c r="J52" i="15"/>
  <c r="I52" i="15"/>
  <c r="H52" i="15"/>
  <c r="G52" i="15"/>
  <c r="F52" i="15"/>
  <c r="E52" i="15"/>
  <c r="D52" i="15"/>
  <c r="C52" i="15"/>
  <c r="N54" i="14"/>
  <c r="M54" i="14"/>
  <c r="L54" i="14"/>
  <c r="K54" i="14"/>
  <c r="J54" i="14"/>
  <c r="I54" i="14"/>
  <c r="H54" i="14"/>
  <c r="G54" i="14"/>
  <c r="F54" i="14"/>
  <c r="E54" i="14"/>
  <c r="D54" i="14"/>
  <c r="C54" i="14"/>
  <c r="N53" i="14"/>
  <c r="M53" i="14"/>
  <c r="L53" i="14"/>
  <c r="K53" i="14"/>
  <c r="J53" i="14"/>
  <c r="I53" i="14"/>
  <c r="H53" i="14"/>
  <c r="G53" i="14"/>
  <c r="F53" i="14"/>
  <c r="E53" i="14"/>
  <c r="D53" i="14"/>
  <c r="C53" i="14"/>
  <c r="N52" i="14"/>
  <c r="M52" i="14"/>
  <c r="L52" i="14"/>
  <c r="K52" i="14"/>
  <c r="J52" i="14"/>
  <c r="I52" i="14"/>
  <c r="H52" i="14"/>
  <c r="G52" i="14"/>
  <c r="F52" i="14"/>
  <c r="E52" i="14"/>
  <c r="D52" i="14"/>
  <c r="C52" i="14"/>
  <c r="N54" i="13"/>
  <c r="M54" i="13"/>
  <c r="L54" i="13"/>
  <c r="K54" i="13"/>
  <c r="J54" i="13"/>
  <c r="I54" i="13"/>
  <c r="H54" i="13"/>
  <c r="G54" i="13"/>
  <c r="F54" i="13"/>
  <c r="E54" i="13"/>
  <c r="D54" i="13"/>
  <c r="C54" i="13"/>
  <c r="N53" i="13"/>
  <c r="M53" i="13"/>
  <c r="L53" i="13"/>
  <c r="K53" i="13"/>
  <c r="J53" i="13"/>
  <c r="I53" i="13"/>
  <c r="H53" i="13"/>
  <c r="G53" i="13"/>
  <c r="F53" i="13"/>
  <c r="E53" i="13"/>
  <c r="D53" i="13"/>
  <c r="C53" i="13"/>
  <c r="N52" i="13"/>
  <c r="M52" i="13"/>
  <c r="L52" i="13"/>
  <c r="K52" i="13"/>
  <c r="J52" i="13"/>
  <c r="I52" i="13"/>
  <c r="H52" i="13"/>
  <c r="G52" i="13"/>
  <c r="F52" i="13"/>
  <c r="E52" i="13"/>
  <c r="D52" i="13"/>
  <c r="C52" i="13"/>
  <c r="N54" i="12"/>
  <c r="M54" i="12"/>
  <c r="L54" i="12"/>
  <c r="K54" i="12"/>
  <c r="J54" i="12"/>
  <c r="I54" i="12"/>
  <c r="H54" i="12"/>
  <c r="G54" i="12"/>
  <c r="F54" i="12"/>
  <c r="E54" i="12"/>
  <c r="D54" i="12"/>
  <c r="C54" i="12"/>
  <c r="N53" i="12"/>
  <c r="M53" i="12"/>
  <c r="L53" i="12"/>
  <c r="K53" i="12"/>
  <c r="J53" i="12"/>
  <c r="I53" i="12"/>
  <c r="H53" i="12"/>
  <c r="G53" i="12"/>
  <c r="F53" i="12"/>
  <c r="E53" i="12"/>
  <c r="D53" i="12"/>
  <c r="C53" i="12"/>
  <c r="N52" i="12"/>
  <c r="M52" i="12"/>
  <c r="L52" i="12"/>
  <c r="K52" i="12"/>
  <c r="J52" i="12"/>
  <c r="I52" i="12"/>
  <c r="H52" i="12"/>
  <c r="G52" i="12"/>
  <c r="F52" i="12"/>
  <c r="E52" i="12"/>
  <c r="D52" i="12"/>
  <c r="C52" i="12"/>
  <c r="C7" i="16"/>
  <c r="C7" i="15"/>
  <c r="C7" i="14"/>
  <c r="C7" i="13"/>
  <c r="C7" i="12"/>
  <c r="N54" i="11"/>
  <c r="N53" i="11"/>
  <c r="N52" i="11"/>
  <c r="M54" i="11"/>
  <c r="L54" i="11"/>
  <c r="K54" i="11"/>
  <c r="J54" i="11"/>
  <c r="I54" i="11"/>
  <c r="H54" i="11"/>
  <c r="G54" i="11"/>
  <c r="F54" i="11"/>
  <c r="E54" i="11"/>
  <c r="D54" i="11"/>
  <c r="C54" i="11"/>
  <c r="M53" i="11"/>
  <c r="L53" i="11"/>
  <c r="K53" i="11"/>
  <c r="J53" i="11"/>
  <c r="I53" i="11"/>
  <c r="H53" i="11"/>
  <c r="G53" i="11"/>
  <c r="F53" i="11"/>
  <c r="E53" i="11"/>
  <c r="D53" i="11"/>
  <c r="C53" i="11"/>
  <c r="M52" i="11"/>
  <c r="L52" i="11"/>
  <c r="K52" i="11"/>
  <c r="J52" i="11"/>
  <c r="I52" i="11"/>
  <c r="H52" i="11"/>
  <c r="G52" i="11"/>
  <c r="F52" i="11"/>
  <c r="E52" i="11"/>
  <c r="D52" i="11"/>
  <c r="C52" i="11"/>
  <c r="C7" i="11"/>
  <c r="D19" i="9" l="1"/>
  <c r="D11" i="9"/>
  <c r="D6" i="9"/>
  <c r="N12" i="16" l="1"/>
  <c r="N12" i="15"/>
  <c r="N12" i="14"/>
  <c r="N12" i="13"/>
  <c r="N12" i="12"/>
  <c r="M12" i="16" l="1"/>
  <c r="M12" i="15"/>
  <c r="M12" i="14"/>
  <c r="M12" i="13"/>
  <c r="M12" i="12"/>
  <c r="L12" i="16" l="1"/>
  <c r="L12" i="15"/>
  <c r="L12" i="14"/>
  <c r="L12" i="13"/>
  <c r="L12" i="12"/>
  <c r="K12" i="16" l="1"/>
  <c r="K12" i="15"/>
  <c r="K12" i="14"/>
  <c r="K12" i="13"/>
  <c r="K12" i="12"/>
  <c r="J12" i="16" l="1"/>
  <c r="J12" i="15"/>
  <c r="J12" i="14"/>
  <c r="J12" i="13"/>
  <c r="J12" i="12"/>
  <c r="I12" i="12" l="1"/>
  <c r="I12" i="13"/>
  <c r="I12" i="14"/>
  <c r="I12" i="15"/>
  <c r="I12" i="16"/>
  <c r="H12" i="16" l="1"/>
  <c r="H12" i="15"/>
  <c r="H12" i="14"/>
  <c r="H12" i="13"/>
  <c r="H12" i="12"/>
  <c r="E9" i="9" l="1"/>
  <c r="G12" i="16" l="1"/>
  <c r="G12" i="15"/>
  <c r="G12" i="14"/>
  <c r="G12" i="13"/>
  <c r="G12" i="12"/>
  <c r="F12" i="15" l="1"/>
  <c r="F12" i="14"/>
  <c r="F12" i="13"/>
  <c r="F12" i="12"/>
  <c r="D12" i="12" l="1"/>
  <c r="E12" i="12" s="1"/>
  <c r="D12" i="13"/>
  <c r="E12" i="13" s="1"/>
  <c r="D12" i="14"/>
  <c r="E12" i="14" s="1"/>
  <c r="D12" i="15"/>
  <c r="E12" i="15" s="1"/>
  <c r="D12" i="16"/>
  <c r="E12" i="16" s="1"/>
  <c r="F12" i="16" s="1"/>
  <c r="C12" i="16" l="1"/>
  <c r="C12" i="15"/>
  <c r="C17" i="15"/>
  <c r="D17" i="15" s="1"/>
  <c r="E17" i="15" s="1"/>
  <c r="F17" i="15" s="1"/>
  <c r="G17" i="15" s="1"/>
  <c r="H17" i="15" s="1"/>
  <c r="I17" i="15" s="1"/>
  <c r="J17" i="15" s="1"/>
  <c r="K17" i="15" s="1"/>
  <c r="L17" i="15" s="1"/>
  <c r="M17" i="15" s="1"/>
  <c r="N17" i="15" s="1"/>
  <c r="C12" i="14"/>
  <c r="C12" i="13"/>
  <c r="C12" i="12"/>
  <c r="C12" i="11"/>
  <c r="D12" i="11" s="1"/>
  <c r="E12" i="11" s="1"/>
  <c r="F12" i="11" s="1"/>
  <c r="G12" i="11" s="1"/>
  <c r="H12" i="11" s="1"/>
  <c r="I12" i="11" s="1"/>
  <c r="J12" i="11" s="1"/>
  <c r="K12" i="11" s="1"/>
  <c r="L12" i="11" s="1"/>
  <c r="M12" i="11" s="1"/>
  <c r="N12" i="11" s="1"/>
  <c r="C6" i="9" l="1"/>
  <c r="N17" i="12" l="1"/>
  <c r="N17" i="13"/>
  <c r="N17" i="14"/>
  <c r="N17" i="16"/>
  <c r="M17" i="12" l="1"/>
  <c r="M17" i="13"/>
  <c r="M17" i="14"/>
  <c r="M17" i="16"/>
  <c r="K17" i="16" l="1"/>
  <c r="L17" i="16" s="1"/>
  <c r="K17" i="14"/>
  <c r="L17" i="14" s="1"/>
  <c r="K17" i="13"/>
  <c r="L17" i="13" s="1"/>
  <c r="L17" i="12"/>
  <c r="K17" i="12"/>
  <c r="J17" i="16" l="1"/>
  <c r="J17" i="14"/>
  <c r="J17" i="13"/>
  <c r="J17" i="12"/>
  <c r="E4" i="9"/>
  <c r="I17" i="12" l="1"/>
  <c r="I17" i="13"/>
  <c r="I17" i="14"/>
  <c r="H17" i="13"/>
  <c r="I17" i="16"/>
  <c r="H17" i="12" l="1"/>
  <c r="H17" i="14"/>
  <c r="H17" i="16"/>
  <c r="C11" i="9" l="1"/>
  <c r="E17" i="16" l="1"/>
  <c r="F17" i="16" s="1"/>
  <c r="G17" i="16" s="1"/>
  <c r="E17" i="14"/>
  <c r="F17" i="14" s="1"/>
  <c r="G17" i="14" s="1"/>
  <c r="E17" i="13"/>
  <c r="F17" i="13" s="1"/>
  <c r="G17" i="13" s="1"/>
  <c r="D17" i="12"/>
  <c r="E17" i="12" s="1"/>
  <c r="F17" i="12" s="1"/>
  <c r="G17" i="12" s="1"/>
  <c r="D17" i="16" l="1"/>
  <c r="D17" i="14"/>
  <c r="D17" i="13"/>
  <c r="C17" i="16" l="1"/>
  <c r="C17" i="14"/>
  <c r="C17" i="13"/>
  <c r="C17" i="12"/>
  <c r="C17" i="11"/>
  <c r="D17" i="11" s="1"/>
  <c r="E17" i="11" s="1"/>
  <c r="F17" i="11" s="1"/>
  <c r="G17" i="11" s="1"/>
  <c r="H17" i="11" s="1"/>
  <c r="I17" i="11" s="1"/>
  <c r="J17" i="11" s="1"/>
  <c r="K17" i="11" s="1"/>
  <c r="L17" i="11" s="1"/>
  <c r="M17" i="11" s="1"/>
  <c r="N17" i="11" s="1"/>
  <c r="C22" i="11" l="1"/>
  <c r="C27" i="11"/>
  <c r="N22" i="16" l="1"/>
  <c r="N22" i="15"/>
  <c r="N22" i="14"/>
  <c r="N22" i="13"/>
  <c r="N22" i="12"/>
  <c r="M22" i="16" l="1"/>
  <c r="M22" i="15"/>
  <c r="M22" i="14"/>
  <c r="M22" i="13"/>
  <c r="M22" i="12"/>
  <c r="L22" i="16" l="1"/>
  <c r="L22" i="15"/>
  <c r="L22" i="14"/>
  <c r="L22" i="13"/>
  <c r="L22" i="12"/>
  <c r="K22" i="16" l="1"/>
  <c r="K22" i="15"/>
  <c r="K22" i="14"/>
  <c r="K22" i="13"/>
  <c r="K22" i="12"/>
  <c r="J22" i="16" l="1"/>
  <c r="J22" i="15"/>
  <c r="J22" i="14"/>
  <c r="J22" i="13"/>
  <c r="J22" i="12"/>
  <c r="C22" i="16" l="1"/>
  <c r="D22" i="16" s="1"/>
  <c r="E22" i="16" s="1"/>
  <c r="F22" i="16" s="1"/>
  <c r="G22" i="16" s="1"/>
  <c r="H22" i="16" s="1"/>
  <c r="I22" i="16" s="1"/>
  <c r="C22" i="15"/>
  <c r="D22" i="15" s="1"/>
  <c r="E22" i="15" s="1"/>
  <c r="F22" i="15" s="1"/>
  <c r="G22" i="15" s="1"/>
  <c r="H22" i="15" s="1"/>
  <c r="I22" i="15" s="1"/>
  <c r="C22" i="14"/>
  <c r="D22" i="14" s="1"/>
  <c r="E22" i="14" s="1"/>
  <c r="F22" i="14" s="1"/>
  <c r="G22" i="14" s="1"/>
  <c r="H22" i="14" s="1"/>
  <c r="I22" i="14" s="1"/>
  <c r="C22" i="13"/>
  <c r="D22" i="13" s="1"/>
  <c r="E22" i="13" s="1"/>
  <c r="F22" i="13" s="1"/>
  <c r="G22" i="13" s="1"/>
  <c r="H22" i="13" s="1"/>
  <c r="I22" i="13" s="1"/>
  <c r="C22" i="12"/>
  <c r="D22" i="12" s="1"/>
  <c r="E22" i="12" s="1"/>
  <c r="F22" i="12" s="1"/>
  <c r="G22" i="12" s="1"/>
  <c r="H22" i="12" s="1"/>
  <c r="I22" i="12" s="1"/>
  <c r="D22" i="11" l="1"/>
  <c r="E22" i="11" s="1"/>
  <c r="F22" i="11" s="1"/>
  <c r="G22" i="11" s="1"/>
  <c r="H22" i="11" s="1"/>
  <c r="I22" i="11" s="1"/>
  <c r="J22" i="11" s="1"/>
  <c r="K22" i="11" s="1"/>
  <c r="L22" i="11" s="1"/>
  <c r="M22" i="11" s="1"/>
  <c r="N22" i="11" s="1"/>
  <c r="J27" i="15" l="1"/>
  <c r="K27" i="15" s="1"/>
  <c r="L27" i="15" s="1"/>
  <c r="M27" i="15" s="1"/>
  <c r="N27" i="15" s="1"/>
  <c r="C19" i="9" l="1"/>
  <c r="E35" i="9"/>
  <c r="G27" i="16" l="1"/>
  <c r="H27" i="16" s="1"/>
  <c r="I27" i="16" s="1"/>
  <c r="J27" i="16" s="1"/>
  <c r="K27" i="16" s="1"/>
  <c r="L27" i="16" s="1"/>
  <c r="M27" i="16" s="1"/>
  <c r="N27" i="16" s="1"/>
  <c r="D27" i="13" l="1"/>
  <c r="E27" i="13" s="1"/>
  <c r="F27" i="13" s="1"/>
  <c r="G27" i="13" s="1"/>
  <c r="H27" i="13" s="1"/>
  <c r="I27" i="13" s="1"/>
  <c r="J27" i="13" s="1"/>
  <c r="K27" i="13" s="1"/>
  <c r="L27" i="13" s="1"/>
  <c r="M27" i="13" s="1"/>
  <c r="N27" i="13" s="1"/>
  <c r="C27" i="14" l="1"/>
  <c r="D27" i="14" s="1"/>
  <c r="E27" i="14" s="1"/>
  <c r="F27" i="14" s="1"/>
  <c r="G27" i="14" s="1"/>
  <c r="H27" i="14" s="1"/>
  <c r="I27" i="14" s="1"/>
  <c r="J27" i="14" s="1"/>
  <c r="K27" i="14" s="1"/>
  <c r="L27" i="14" s="1"/>
  <c r="M27" i="14" s="1"/>
  <c r="N27" i="14" s="1"/>
  <c r="C27" i="12"/>
  <c r="D27" i="12" l="1"/>
  <c r="D27" i="11"/>
  <c r="E27" i="12" l="1"/>
  <c r="E27" i="11"/>
  <c r="E22" i="9"/>
  <c r="F27" i="11" l="1"/>
  <c r="F27" i="12"/>
  <c r="G27" i="12" s="1"/>
  <c r="H27" i="12" s="1"/>
  <c r="I27" i="12" s="1"/>
  <c r="J27" i="12" s="1"/>
  <c r="K27" i="12" s="1"/>
  <c r="L27" i="12" s="1"/>
  <c r="M27" i="12" s="1"/>
  <c r="N27" i="12" s="1"/>
  <c r="E33" i="9"/>
  <c r="G27" i="11" l="1"/>
  <c r="H27" i="11" l="1"/>
  <c r="E32" i="9"/>
  <c r="I27" i="11" l="1"/>
  <c r="E34" i="9"/>
  <c r="E31" i="9"/>
  <c r="B21" i="9"/>
  <c r="E11" i="9"/>
  <c r="E6" i="9"/>
  <c r="E14" i="9"/>
  <c r="E30" i="9"/>
  <c r="E29" i="9"/>
  <c r="E28" i="9"/>
  <c r="E27" i="9"/>
  <c r="E26" i="9"/>
  <c r="E25" i="9"/>
  <c r="E24" i="9"/>
  <c r="E23" i="9"/>
  <c r="E18" i="9"/>
  <c r="E17" i="9"/>
  <c r="E16" i="9"/>
  <c r="E15" i="9"/>
  <c r="E10" i="9"/>
  <c r="J27" i="11" l="1"/>
  <c r="E19" i="9"/>
  <c r="B13" i="9"/>
  <c r="C37" i="9"/>
  <c r="E37" i="9" s="1"/>
  <c r="B8" i="9"/>
  <c r="K27" i="11" l="1"/>
  <c r="L27" i="11" l="1"/>
  <c r="M27" i="11" l="1"/>
  <c r="N27" i="11" l="1"/>
</calcChain>
</file>

<file path=xl/sharedStrings.xml><?xml version="1.0" encoding="utf-8"?>
<sst xmlns="http://schemas.openxmlformats.org/spreadsheetml/2006/main" count="656" uniqueCount="85">
  <si>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</si>
  <si>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</si>
  <si>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</si>
  <si>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</si>
  <si>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</si>
  <si>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</si>
  <si>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</si>
  <si>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</si>
  <si>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</si>
  <si>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</si>
  <si>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</si>
  <si>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</si>
  <si>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</si>
  <si>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</si>
  <si>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</si>
  <si>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</si>
  <si>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</si>
  <si>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</si>
  <si>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</si>
  <si>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</si>
  <si>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</si>
  <si>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</si>
  <si>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</si>
  <si>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</si>
  <si>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</si>
  <si>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</si>
  <si>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created and sent to a Compensator via the Portal *</t>
  </si>
  <si>
    <r>
      <rPr>
        <i/>
        <sz val="9"/>
        <color rgb="FFFF0000"/>
        <rFont val="Arial"/>
        <family val="2"/>
      </rPr>
      <t xml:space="preserve">* </t>
    </r>
    <r>
      <rPr>
        <b/>
        <i/>
        <sz val="9"/>
        <rFont val="Arial"/>
        <family val="2"/>
      </rPr>
      <t>Note:</t>
    </r>
    <r>
      <rPr>
        <i/>
        <sz val="9"/>
        <rFont val="Arial"/>
        <family val="2"/>
      </rPr>
      <t xml:space="preserve"> The total number of CNFs created and sent to a Compensator does not include draft copies thay may have been printed and sent by Post.</t>
    </r>
  </si>
  <si>
    <t>Total number of CNFs that left the Process using the Exit Process Function</t>
  </si>
  <si>
    <t>Number of Claim Notification Forms Created and Sent to a Compensator</t>
  </si>
  <si>
    <t>2013-2014</t>
  </si>
  <si>
    <t>Month</t>
  </si>
  <si>
    <t>Aug</t>
  </si>
  <si>
    <t>Sept</t>
  </si>
  <si>
    <t>Oct</t>
  </si>
  <si>
    <t>Nov</t>
  </si>
  <si>
    <t>Dec</t>
  </si>
  <si>
    <t>Jan</t>
  </si>
  <si>
    <t>Feb</t>
  </si>
  <si>
    <t>Mar</t>
  </si>
  <si>
    <t>Apr</t>
  </si>
  <si>
    <t>May</t>
  </si>
  <si>
    <t>Jun</t>
  </si>
  <si>
    <t>Jul</t>
  </si>
  <si>
    <t>In month</t>
  </si>
  <si>
    <t>YTD</t>
  </si>
  <si>
    <t>Rolling 12 Month</t>
  </si>
  <si>
    <t>Rolling 12 Mth</t>
  </si>
  <si>
    <t>Notes</t>
  </si>
  <si>
    <t>The figures only include Claim Notification Forms that have been created and sent to a Compensator using the Portal.  Draft CNF created and sent via post are not included.</t>
  </si>
  <si>
    <t xml:space="preserve">The figures include Claim Notification Forms that are awaiting a Compensator to Accept the claim is one for them to investigate. </t>
  </si>
  <si>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</si>
  <si>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</si>
  <si>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</si>
  <si>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</si>
  <si>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</si>
  <si>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</si>
  <si>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</si>
  <si>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</si>
  <si>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</si>
  <si>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</si>
  <si>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</si>
  <si>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</si>
  <si>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</si>
  <si>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</si>
  <si>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</si>
  <si>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</si>
  <si>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</si>
  <si>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</si>
  <si>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No Of Cases</t>
  </si>
  <si>
    <t>General Damages</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</si>
  <si>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</si>
  <si>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</si>
  <si>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</si>
  <si>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</si>
  <si>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iii) Value of claims excees the upper limit</t>
  </si>
  <si>
    <t>xii) Failure to provide adequate loss of earnings details</t>
  </si>
  <si>
    <t>Claim Notification Forms where liability has been accepted with contributory negligence.</t>
  </si>
  <si>
    <t>Xiii) Stage 1 costs not paid on time</t>
  </si>
  <si>
    <t>XIV) Interim Payment request not answered and/or paid on time</t>
  </si>
  <si>
    <t>2014-2015</t>
  </si>
  <si>
    <t>2015-2016</t>
  </si>
  <si>
    <t>2016-2017</t>
  </si>
  <si>
    <t>EL Disease Portal MI - 30 July 2013 - 31 August 2017 - Cumulative Total</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</si>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</sst>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i/>
      <sz val="9"/>
      <name val="Arial"/>
      <family val="2"/>
    </font>
    <font>
      <b/>
      <i/>
      <u/>
      <sz val="9"/>
      <color indexed="10"/>
      <name val="Arial"/>
      <family val="2"/>
    </font>
    <font>
      <sz val="11"/>
      <color theme="1"/>
      <name val="Calibri"/>
      <family val="2"/>
      <scheme val="minor"/>
    </font>
    <font>
      <sz val="10"/>
      <color theme="1"/>
      <name val="Arial"/>
      <family val="2"/>
    </font>
    <font>
      <i/>
      <sz val="9"/>
      <color rgb="FFFF0000"/>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11" fillId="0" borderId="0"/>
  </cellStyleXfs>
  <cellXfs count="58">
    <xf numFmtId="0" fontId="0" fillId="0" borderId="0" xfId="0"/>
    <xf numFmtId="0" fontId="2" fillId="2" borderId="0" xfId="1" applyFont="1" applyFill="1"/>
    <xf numFmtId="0" fontId="1" fillId="2" borderId="0" xfId="1" applyFill="1"/>
    <xf numFmtId="0" fontId="2" fillId="2" borderId="0" xfId="1" applyFont="1" applyFill="1" applyAlignment="1">
      <alignment horizontal="right"/>
    </xf>
    <xf numFmtId="0" fontId="2" fillId="2" borderId="0" xfId="1" applyFont="1" applyFill="1" applyAlignment="1">
      <alignment horizontal="center"/>
    </xf>
    <xf numFmtId="0" fontId="1" fillId="2" borderId="0" xfId="1" applyFill="1" applyAlignment="1">
      <alignment wrapText="1"/>
    </xf>
    <xf numFmtId="3" fontId="2" fillId="2" borderId="0" xfId="1" applyNumberFormat="1" applyFont="1" applyFill="1"/>
    <xf numFmtId="3" fontId="3" fillId="2" borderId="0" xfId="1" applyNumberFormat="1" applyFont="1" applyFill="1"/>
    <xf numFmtId="164" fontId="8" fillId="2" borderId="0" xfId="2" applyNumberFormat="1" applyFont="1" applyFill="1"/>
    <xf numFmtId="0" fontId="2" fillId="3" borderId="0" xfId="1" applyFont="1" applyFill="1"/>
    <xf numFmtId="0" fontId="1" fillId="3" borderId="0" xfId="1" applyFill="1"/>
    <xf numFmtId="0" fontId="2" fillId="3" borderId="0" xfId="1" applyFont="1" applyFill="1" applyAlignment="1">
      <alignment wrapText="1"/>
    </xf>
    <xf numFmtId="3" fontId="2" fillId="3" borderId="0" xfId="1" applyNumberFormat="1" applyFont="1" applyFill="1"/>
    <xf numFmtId="3" fontId="1" fillId="2" borderId="0" xfId="1" applyNumberFormat="1" applyFill="1"/>
    <xf numFmtId="0" fontId="2" fillId="2" borderId="0" xfId="1" applyFont="1" applyFill="1" applyAlignment="1">
      <alignment wrapText="1"/>
    </xf>
    <xf numFmtId="0" fontId="4" fillId="2" borderId="0" xfId="1" applyFont="1" applyFill="1"/>
    <xf numFmtId="0" fontId="2" fillId="3" borderId="0" xfId="1" applyFont="1" applyFill="1" applyAlignment="1"/>
    <xf numFmtId="0" fontId="7" fillId="2" borderId="0" xfId="1" applyFont="1" applyFill="1"/>
    <xf numFmtId="3" fontId="1" fillId="3" borderId="0" xfId="1" applyNumberFormat="1" applyFont="1" applyFill="1"/>
    <xf numFmtId="0" fontId="12" fillId="2" borderId="0" xfId="1" applyFont="1" applyFill="1"/>
    <xf numFmtId="0" fontId="0" fillId="4" borderId="0" xfId="0" applyFill="1"/>
    <xf numFmtId="0" fontId="14" fillId="4" borderId="0" xfId="0" applyFont="1" applyFill="1"/>
    <xf numFmtId="0" fontId="0" fillId="4" borderId="0" xfId="0" applyFill="1" applyBorder="1"/>
    <xf numFmtId="0" fontId="0" fillId="4" borderId="0" xfId="0" applyFill="1" applyBorder="1" applyAlignment="1">
      <alignment horizontal="center"/>
    </xf>
    <xf numFmtId="0" fontId="13" fillId="4" borderId="0" xfId="0" applyFont="1" applyFill="1"/>
    <xf numFmtId="0" fontId="0" fillId="4" borderId="0" xfId="0" applyFill="1" applyAlignment="1">
      <alignment horizontal="center"/>
    </xf>
    <xf numFmtId="0" fontId="0" fillId="4" borderId="1" xfId="0" applyFill="1" applyBorder="1"/>
    <xf numFmtId="17" fontId="13" fillId="4" borderId="1" xfId="0" applyNumberFormat="1" applyFont="1" applyFill="1" applyBorder="1" applyAlignment="1">
      <alignment horizontal="center"/>
    </xf>
    <xf numFmtId="0" fontId="0" fillId="4" borderId="1" xfId="0" applyFill="1" applyBorder="1" applyAlignment="1">
      <alignment horizontal="center"/>
    </xf>
    <xf numFmtId="0" fontId="0" fillId="4" borderId="3" xfId="0" applyFill="1" applyBorder="1"/>
    <xf numFmtId="0" fontId="0" fillId="4" borderId="1" xfId="0" applyFont="1" applyFill="1" applyBorder="1" applyAlignment="1">
      <alignment horizontal="center"/>
    </xf>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3" fillId="4" borderId="0" xfId="0" applyFont="1" applyFill="1" applyAlignment="1"/>
    <xf numFmtId="0" fontId="0" fillId="4" borderId="0" xfId="0" applyFill="1" applyAlignment="1"/>
    <xf numFmtId="0" fontId="0" fillId="4" borderId="0" xfId="0" applyFont="1" applyFill="1" applyAlignment="1"/>
    <xf numFmtId="0" fontId="0" fillId="4" borderId="2" xfId="0" applyFill="1" applyBorder="1" applyAlignment="1">
      <alignment horizontal="center"/>
    </xf>
    <xf numFmtId="3" fontId="3" fillId="4" borderId="0" xfId="1" applyNumberFormat="1" applyFont="1" applyFill="1"/>
    <xf numFmtId="3" fontId="1" fillId="4" borderId="0" xfId="1" applyNumberFormat="1" applyFont="1" applyFill="1"/>
    <xf numFmtId="3" fontId="1" fillId="2" borderId="0" xfId="1" applyNumberFormat="1" applyFont="1" applyFill="1"/>
    <xf numFmtId="0" fontId="1" fillId="4" borderId="0" xfId="1" applyFont="1" applyFill="1"/>
    <xf numFmtId="0" fontId="0" fillId="0" borderId="1" xfId="0" applyFill="1" applyBorder="1" applyAlignment="1">
      <alignment horizontal="center"/>
    </xf>
    <xf numFmtId="3" fontId="2" fillId="4" borderId="0" xfId="1" applyNumberFormat="1" applyFont="1" applyFill="1"/>
    <xf numFmtId="0" fontId="1" fillId="2" borderId="0" xfId="1" applyFill="1" applyAlignment="1"/>
    <xf numFmtId="0" fontId="5"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9"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Sent'!$B$14</c:f>
              <c:strCache>
                <c:ptCount val="1"/>
                <c:pt idx="0">
                  <c:v>2015-2016</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General</c:formatCode>
                <c:ptCount val="12"/>
                <c:pt idx="0">
                  <c:v>1630</c:v>
                </c:pt>
                <c:pt idx="1">
                  <c:v>1865</c:v>
                </c:pt>
                <c:pt idx="2">
                  <c:v>1895</c:v>
                </c:pt>
                <c:pt idx="3">
                  <c:v>1626</c:v>
                </c:pt>
                <c:pt idx="4">
                  <c:v>1397</c:v>
                </c:pt>
                <c:pt idx="5">
                  <c:v>1373</c:v>
                </c:pt>
                <c:pt idx="6">
                  <c:v>1222</c:v>
                </c:pt>
                <c:pt idx="7">
                  <c:v>1100</c:v>
                </c:pt>
                <c:pt idx="8">
                  <c:v>981</c:v>
                </c:pt>
                <c:pt idx="9">
                  <c:v>861</c:v>
                </c:pt>
                <c:pt idx="10">
                  <c:v>1000</c:v>
                </c:pt>
                <c:pt idx="11">
                  <c:v>823</c:v>
                </c:pt>
              </c:numCache>
            </c:numRef>
          </c:val>
        </c:ser>
        <c:ser>
          <c:idx val="3"/>
          <c:order val="3"/>
          <c:tx>
            <c:strRef>
              <c:f>'No of CNFs Sent'!$B$9</c:f>
              <c:strCache>
                <c:ptCount val="1"/>
                <c:pt idx="0">
                  <c:v>2016-2017</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General</c:formatCode>
                <c:ptCount val="12"/>
                <c:pt idx="0">
                  <c:v>888</c:v>
                </c:pt>
                <c:pt idx="1">
                  <c:v>847</c:v>
                </c:pt>
                <c:pt idx="2">
                  <c:v>815</c:v>
                </c:pt>
                <c:pt idx="3">
                  <c:v>861</c:v>
                </c:pt>
                <c:pt idx="4">
                  <c:v>615</c:v>
                </c:pt>
                <c:pt idx="5">
                  <c:v>844</c:v>
                </c:pt>
                <c:pt idx="6">
                  <c:v>855</c:v>
                </c:pt>
                <c:pt idx="7">
                  <c:v>944</c:v>
                </c:pt>
                <c:pt idx="8">
                  <c:v>702</c:v>
                </c:pt>
                <c:pt idx="9">
                  <c:v>803</c:v>
                </c:pt>
                <c:pt idx="10">
                  <c:v>903</c:v>
                </c:pt>
                <c:pt idx="11">
                  <c:v>725</c:v>
                </c:pt>
              </c:numCache>
            </c:numRef>
          </c:val>
        </c:ser>
        <c:ser>
          <c:idx val="4"/>
          <c:order val="4"/>
          <c:tx>
            <c:strRef>
              <c:f>'No of CNFs Sent'!$B$4</c:f>
              <c:strCache>
                <c:ptCount val="1"/>
                <c:pt idx="0">
                  <c:v>2017-2018</c:v>
                </c:pt>
              </c:strCache>
            </c:strRef>
          </c:tx>
          <c:invertIfNegative val="0"/>
          <c:cat>
            <c:strRef>
              <c:f>'No of CNFs Sent'!$C$5:$N$5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Sent'!$C$6:$N$6</c:f>
              <c:numCache>
                <c:formatCode>General</c:formatCode>
                <c:ptCount val="12"/>
                <c:pt idx="0">
                  <c:v>761</c:v>
                </c:pt>
              </c:numCache>
            </c:numRef>
          </c:val>
        </c:ser>
        <c:dLbls>
          <c:showLegendKey val="0"/>
          <c:showVal val="0"/>
          <c:showCatName val="0"/>
          <c:showSerName val="0"/>
          <c:showPercent val="0"/>
          <c:showBubbleSize val="0"/>
        </c:dLbls>
        <c:gapWidth val="150"/>
        <c:axId val="130938696"/>
        <c:axId val="130935952"/>
        <c:extLst>
          <c:ext xmlns:c15="http://schemas.microsoft.com/office/drawing/2012/chart" uri="{02D57815-91ED-43cb-92C2-25804820EDAC}">
            <c15:filteredBarSeries>
              <c15:ser>
                <c:idx val="1"/>
                <c:order val="0"/>
                <c:tx>
                  <c:strRef>
                    <c:extLst>
                      <c:ext uri="{02D57815-91ED-43cb-92C2-25804820EDAC}">
                        <c15:formulaRef>
                          <c15:sqref>'No of CNFs Sent'!$B$24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Sent'!$C$26:$N$26</c15:sqref>
                        </c15:formulaRef>
                      </c:ext>
                    </c:extLst>
                    <c:numCache>
                      <c:formatCode>General</c:formatCode>
                      <c:ptCount val="12"/>
                      <c:pt idx="0">
                        <c:v>167</c:v>
                      </c:pt>
                      <c:pt idx="1">
                        <c:v>334</c:v>
                      </c:pt>
                      <c:pt idx="2">
                        <c:v>621</c:v>
                      </c:pt>
                      <c:pt idx="3">
                        <c:v>815</c:v>
                      </c:pt>
                      <c:pt idx="4">
                        <c:v>725</c:v>
                      </c:pt>
                      <c:pt idx="5">
                        <c:v>1072</c:v>
                      </c:pt>
                      <c:pt idx="6">
                        <c:v>1001</c:v>
                      </c:pt>
                      <c:pt idx="7">
                        <c:v>1254</c:v>
                      </c:pt>
                      <c:pt idx="8">
                        <c:v>1390</c:v>
                      </c:pt>
                      <c:pt idx="9">
                        <c:v>1360</c:v>
                      </c:pt>
                      <c:pt idx="10">
                        <c:v>1354</c:v>
                      </c:pt>
                      <c:pt idx="11">
                        <c:v>1728</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Sent'!$C$21:$N$21</c15:sqref>
                        </c15:formulaRef>
                      </c:ext>
                    </c:extLst>
                    <c:numCache>
                      <c:formatCode>General</c:formatCode>
                      <c:ptCount val="12"/>
                      <c:pt idx="0">
                        <c:v>1304</c:v>
                      </c:pt>
                      <c:pt idx="1">
                        <c:v>1609</c:v>
                      </c:pt>
                      <c:pt idx="2">
                        <c:v>1588</c:v>
                      </c:pt>
                      <c:pt idx="3">
                        <c:v>1518</c:v>
                      </c:pt>
                      <c:pt idx="4">
                        <c:v>1311</c:v>
                      </c:pt>
                      <c:pt idx="5">
                        <c:v>1813</c:v>
                      </c:pt>
                      <c:pt idx="6">
                        <c:v>2368</c:v>
                      </c:pt>
                      <c:pt idx="7">
                        <c:v>2655</c:v>
                      </c:pt>
                      <c:pt idx="8">
                        <c:v>2257</c:v>
                      </c:pt>
                      <c:pt idx="9">
                        <c:v>1850</c:v>
                      </c:pt>
                      <c:pt idx="10">
                        <c:v>1975</c:v>
                      </c:pt>
                      <c:pt idx="11">
                        <c:v>1782</c:v>
                      </c:pt>
                    </c:numCache>
                  </c:numRef>
                </c:val>
              </c15:ser>
            </c15:filteredBarSeries>
          </c:ext>
        </c:extLst>
      </c:barChart>
      <c:catAx>
        <c:axId val="1309386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935952"/>
        <c:crosses val="autoZero"/>
        <c:auto val="1"/>
        <c:lblAlgn val="ctr"/>
        <c:lblOffset val="100"/>
        <c:noMultiLvlLbl val="0"/>
      </c:catAx>
      <c:valAx>
        <c:axId val="1309359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9386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Pack'!$C$52:$N$52</c:f>
              <c:strCache>
                <c:ptCount val="12"/>
                <c:pt idx="0">
                  <c:v>Sept</c:v>
                </c:pt>
                <c:pt idx="1">
                  <c:v>Oct</c:v>
                </c:pt>
                <c:pt idx="2">
                  <c:v>Nov</c:v>
                </c:pt>
                <c:pt idx="3">
                  <c:v>Dec</c:v>
                </c:pt>
                <c:pt idx="4">
                  <c:v>Jan</c:v>
                </c:pt>
                <c:pt idx="5">
                  <c:v>Feb</c:v>
                </c:pt>
                <c:pt idx="6">
                  <c:v>Mar</c:v>
                </c:pt>
                <c:pt idx="7">
                  <c:v>Apr</c:v>
                </c:pt>
                <c:pt idx="8">
                  <c:v>May</c:v>
                </c:pt>
                <c:pt idx="9">
                  <c:v>Jun</c:v>
                </c:pt>
                <c:pt idx="10">
                  <c:v>Jul</c:v>
                </c:pt>
                <c:pt idx="11">
                  <c:v>Aug</c:v>
                </c:pt>
              </c:strCache>
            </c:strRef>
          </c:cat>
          <c:val>
            <c:numRef>
              <c:f>'Court Pack'!$C$54:$N$54</c:f>
              <c:numCache>
                <c:formatCode>General</c:formatCode>
                <c:ptCount val="12"/>
                <c:pt idx="0">
                  <c:v>52</c:v>
                </c:pt>
                <c:pt idx="1">
                  <c:v>46</c:v>
                </c:pt>
                <c:pt idx="2">
                  <c:v>45</c:v>
                </c:pt>
                <c:pt idx="3">
                  <c:v>43</c:v>
                </c:pt>
                <c:pt idx="4">
                  <c:v>37</c:v>
                </c:pt>
                <c:pt idx="5">
                  <c:v>38</c:v>
                </c:pt>
                <c:pt idx="6">
                  <c:v>37</c:v>
                </c:pt>
                <c:pt idx="7">
                  <c:v>34</c:v>
                </c:pt>
                <c:pt idx="8">
                  <c:v>34</c:v>
                </c:pt>
                <c:pt idx="9">
                  <c:v>29</c:v>
                </c:pt>
                <c:pt idx="10">
                  <c:v>27</c:v>
                </c:pt>
                <c:pt idx="11">
                  <c:v>27</c:v>
                </c:pt>
              </c:numCache>
            </c:numRef>
          </c:val>
        </c:ser>
        <c:dLbls>
          <c:showLegendKey val="0"/>
          <c:showVal val="0"/>
          <c:showCatName val="0"/>
          <c:showSerName val="0"/>
          <c:showPercent val="0"/>
          <c:showBubbleSize val="0"/>
        </c:dLbls>
        <c:gapWidth val="150"/>
        <c:axId val="134229352"/>
        <c:axId val="134226608"/>
      </c:barChart>
      <c:catAx>
        <c:axId val="134229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6608"/>
        <c:crosses val="autoZero"/>
        <c:auto val="1"/>
        <c:lblAlgn val="ctr"/>
        <c:lblOffset val="100"/>
        <c:noMultiLvlLbl val="0"/>
      </c:catAx>
      <c:valAx>
        <c:axId val="1342266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93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Settled Claims'!$B$14</c:f>
              <c:strCache>
                <c:ptCount val="1"/>
                <c:pt idx="0">
                  <c:v>2015-2016</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General</c:formatCode>
                <c:ptCount val="12"/>
                <c:pt idx="0">
                  <c:v>74</c:v>
                </c:pt>
                <c:pt idx="1">
                  <c:v>89</c:v>
                </c:pt>
                <c:pt idx="2">
                  <c:v>96</c:v>
                </c:pt>
                <c:pt idx="3">
                  <c:v>119</c:v>
                </c:pt>
                <c:pt idx="4">
                  <c:v>99</c:v>
                </c:pt>
                <c:pt idx="5">
                  <c:v>78</c:v>
                </c:pt>
                <c:pt idx="6">
                  <c:v>103</c:v>
                </c:pt>
                <c:pt idx="7">
                  <c:v>89</c:v>
                </c:pt>
                <c:pt idx="8">
                  <c:v>90</c:v>
                </c:pt>
                <c:pt idx="9">
                  <c:v>59</c:v>
                </c:pt>
                <c:pt idx="10">
                  <c:v>81</c:v>
                </c:pt>
                <c:pt idx="11">
                  <c:v>69</c:v>
                </c:pt>
              </c:numCache>
            </c:numRef>
          </c:val>
        </c:ser>
        <c:ser>
          <c:idx val="3"/>
          <c:order val="3"/>
          <c:tx>
            <c:strRef>
              <c:f>'No of Settled Claims'!$B$9</c:f>
              <c:strCache>
                <c:ptCount val="1"/>
                <c:pt idx="0">
                  <c:v>2016-2017</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General</c:formatCode>
                <c:ptCount val="12"/>
                <c:pt idx="0">
                  <c:v>53</c:v>
                </c:pt>
                <c:pt idx="1">
                  <c:v>77</c:v>
                </c:pt>
                <c:pt idx="2">
                  <c:v>51</c:v>
                </c:pt>
                <c:pt idx="3">
                  <c:v>64</c:v>
                </c:pt>
                <c:pt idx="4">
                  <c:v>61</c:v>
                </c:pt>
                <c:pt idx="5">
                  <c:v>63</c:v>
                </c:pt>
                <c:pt idx="6">
                  <c:v>60</c:v>
                </c:pt>
                <c:pt idx="7">
                  <c:v>68</c:v>
                </c:pt>
                <c:pt idx="8">
                  <c:v>41</c:v>
                </c:pt>
                <c:pt idx="9">
                  <c:v>44</c:v>
                </c:pt>
                <c:pt idx="10">
                  <c:v>44</c:v>
                </c:pt>
                <c:pt idx="11">
                  <c:v>38</c:v>
                </c:pt>
              </c:numCache>
            </c:numRef>
          </c:val>
        </c:ser>
        <c:ser>
          <c:idx val="4"/>
          <c:order val="4"/>
          <c:tx>
            <c:strRef>
              <c:f>'No of Settled Claims'!$B$4</c:f>
              <c:strCache>
                <c:ptCount val="1"/>
                <c:pt idx="0">
                  <c:v>2017-2018</c:v>
                </c:pt>
              </c:strCache>
            </c:strRef>
          </c:tx>
          <c:invertIfNegative val="0"/>
          <c:cat>
            <c:strRef>
              <c:f>'No of Settled Claims'!$C$5:$N$5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Claims'!$C$6:$N$6</c:f>
              <c:numCache>
                <c:formatCode>General</c:formatCode>
                <c:ptCount val="12"/>
                <c:pt idx="0">
                  <c:v>45</c:v>
                </c:pt>
              </c:numCache>
            </c:numRef>
          </c:val>
        </c:ser>
        <c:dLbls>
          <c:showLegendKey val="0"/>
          <c:showVal val="0"/>
          <c:showCatName val="0"/>
          <c:showSerName val="0"/>
          <c:showPercent val="0"/>
          <c:showBubbleSize val="0"/>
        </c:dLbls>
        <c:gapWidth val="150"/>
        <c:axId val="134399064"/>
        <c:axId val="134401024"/>
        <c:extLst>
          <c:ext xmlns:c15="http://schemas.microsoft.com/office/drawing/2012/chart" uri="{02D57815-91ED-43cb-92C2-25804820EDAC}">
            <c15:filteredBarSeries>
              <c15:ser>
                <c:idx val="1"/>
                <c:order val="0"/>
                <c:tx>
                  <c:strRef>
                    <c:extLst>
                      <c:ext uri="{02D57815-91ED-43cb-92C2-25804820EDAC}">
                        <c15:formulaRef>
                          <c15:sqref>'No of Settled Claims'!$B$24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Claims'!$C$26:$N$26</c15:sqref>
                        </c15:formulaRef>
                      </c:ext>
                    </c:extLst>
                    <c:numCache>
                      <c:formatCode>General</c:formatCode>
                      <c:ptCount val="12"/>
                      <c:pt idx="0">
                        <c:v>0</c:v>
                      </c:pt>
                      <c:pt idx="1">
                        <c:v>0</c:v>
                      </c:pt>
                      <c:pt idx="2">
                        <c:v>0</c:v>
                      </c:pt>
                      <c:pt idx="3">
                        <c:v>0</c:v>
                      </c:pt>
                      <c:pt idx="4">
                        <c:v>3</c:v>
                      </c:pt>
                      <c:pt idx="5">
                        <c:v>5</c:v>
                      </c:pt>
                      <c:pt idx="6">
                        <c:v>21</c:v>
                      </c:pt>
                      <c:pt idx="7">
                        <c:v>34</c:v>
                      </c:pt>
                      <c:pt idx="8">
                        <c:v>32</c:v>
                      </c:pt>
                      <c:pt idx="9">
                        <c:v>43</c:v>
                      </c:pt>
                      <c:pt idx="10">
                        <c:v>76</c:v>
                      </c:pt>
                      <c:pt idx="11">
                        <c:v>86</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Claims'!$C$21:$N$21</c15:sqref>
                        </c15:formulaRef>
                      </c:ext>
                    </c:extLst>
                    <c:numCache>
                      <c:formatCode>General</c:formatCode>
                      <c:ptCount val="12"/>
                      <c:pt idx="0">
                        <c:v>58</c:v>
                      </c:pt>
                      <c:pt idx="1">
                        <c:v>106</c:v>
                      </c:pt>
                      <c:pt idx="2">
                        <c:v>106</c:v>
                      </c:pt>
                      <c:pt idx="3">
                        <c:v>85</c:v>
                      </c:pt>
                      <c:pt idx="4">
                        <c:v>74</c:v>
                      </c:pt>
                      <c:pt idx="5">
                        <c:v>64</c:v>
                      </c:pt>
                      <c:pt idx="6">
                        <c:v>71</c:v>
                      </c:pt>
                      <c:pt idx="7">
                        <c:v>86</c:v>
                      </c:pt>
                      <c:pt idx="8">
                        <c:v>74</c:v>
                      </c:pt>
                      <c:pt idx="9">
                        <c:v>86</c:v>
                      </c:pt>
                      <c:pt idx="10">
                        <c:v>78</c:v>
                      </c:pt>
                      <c:pt idx="11">
                        <c:v>92</c:v>
                      </c:pt>
                    </c:numCache>
                  </c:numRef>
                </c:val>
              </c15:ser>
            </c15:filteredBarSeries>
          </c:ext>
        </c:extLst>
      </c:barChart>
      <c:catAx>
        <c:axId val="134399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401024"/>
        <c:crosses val="autoZero"/>
        <c:auto val="1"/>
        <c:lblAlgn val="ctr"/>
        <c:lblOffset val="100"/>
        <c:noMultiLvlLbl val="0"/>
      </c:catAx>
      <c:valAx>
        <c:axId val="1344010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39906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Claims'!$C$52:$N$52</c:f>
              <c:strCache>
                <c:ptCount val="12"/>
                <c:pt idx="0">
                  <c:v>Sept</c:v>
                </c:pt>
                <c:pt idx="1">
                  <c:v>Oct</c:v>
                </c:pt>
                <c:pt idx="2">
                  <c:v>Nov</c:v>
                </c:pt>
                <c:pt idx="3">
                  <c:v>Dec</c:v>
                </c:pt>
                <c:pt idx="4">
                  <c:v>Jan</c:v>
                </c:pt>
                <c:pt idx="5">
                  <c:v>Feb</c:v>
                </c:pt>
                <c:pt idx="6">
                  <c:v>Mar</c:v>
                </c:pt>
                <c:pt idx="7">
                  <c:v>Apr</c:v>
                </c:pt>
                <c:pt idx="8">
                  <c:v>May</c:v>
                </c:pt>
                <c:pt idx="9">
                  <c:v>Jun</c:v>
                </c:pt>
                <c:pt idx="10">
                  <c:v>Jul</c:v>
                </c:pt>
                <c:pt idx="11">
                  <c:v>Aug</c:v>
                </c:pt>
              </c:strCache>
            </c:strRef>
          </c:cat>
          <c:val>
            <c:numRef>
              <c:f>'No of Settled Claims'!$C$54:$N$54</c:f>
              <c:numCache>
                <c:formatCode>General</c:formatCode>
                <c:ptCount val="12"/>
                <c:pt idx="0">
                  <c:v>1013</c:v>
                </c:pt>
                <c:pt idx="1">
                  <c:v>968</c:v>
                </c:pt>
                <c:pt idx="2">
                  <c:v>913</c:v>
                </c:pt>
                <c:pt idx="3">
                  <c:v>875</c:v>
                </c:pt>
                <c:pt idx="4">
                  <c:v>860</c:v>
                </c:pt>
                <c:pt idx="5">
                  <c:v>817</c:v>
                </c:pt>
                <c:pt idx="6">
                  <c:v>796</c:v>
                </c:pt>
                <c:pt idx="7">
                  <c:v>747</c:v>
                </c:pt>
                <c:pt idx="8">
                  <c:v>732</c:v>
                </c:pt>
                <c:pt idx="9">
                  <c:v>695</c:v>
                </c:pt>
                <c:pt idx="10">
                  <c:v>664</c:v>
                </c:pt>
                <c:pt idx="11">
                  <c:v>656</c:v>
                </c:pt>
              </c:numCache>
            </c:numRef>
          </c:val>
        </c:ser>
        <c:dLbls>
          <c:showLegendKey val="0"/>
          <c:showVal val="0"/>
          <c:showCatName val="0"/>
          <c:showSerName val="0"/>
          <c:showPercent val="0"/>
          <c:showBubbleSize val="0"/>
        </c:dLbls>
        <c:gapWidth val="150"/>
        <c:axId val="134402592"/>
        <c:axId val="134403376"/>
      </c:barChart>
      <c:catAx>
        <c:axId val="134402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403376"/>
        <c:crosses val="autoZero"/>
        <c:auto val="1"/>
        <c:lblAlgn val="ctr"/>
        <c:lblOffset val="100"/>
        <c:noMultiLvlLbl val="0"/>
      </c:catAx>
      <c:valAx>
        <c:axId val="13440337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4025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Damages'!$B$14</c:f>
              <c:strCache>
                <c:ptCount val="1"/>
                <c:pt idx="0">
                  <c:v>2015-2016</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General</c:formatCode>
                <c:ptCount val="12"/>
                <c:pt idx="0">
                  <c:v>3785</c:v>
                </c:pt>
                <c:pt idx="1">
                  <c:v>3917</c:v>
                </c:pt>
                <c:pt idx="2">
                  <c:v>4040</c:v>
                </c:pt>
                <c:pt idx="3">
                  <c:v>3996</c:v>
                </c:pt>
                <c:pt idx="4">
                  <c:v>3987</c:v>
                </c:pt>
                <c:pt idx="5">
                  <c:v>3651</c:v>
                </c:pt>
                <c:pt idx="6">
                  <c:v>3742</c:v>
                </c:pt>
                <c:pt idx="7">
                  <c:v>4047</c:v>
                </c:pt>
                <c:pt idx="8">
                  <c:v>3924</c:v>
                </c:pt>
                <c:pt idx="9">
                  <c:v>3943</c:v>
                </c:pt>
                <c:pt idx="10">
                  <c:v>3912</c:v>
                </c:pt>
                <c:pt idx="11">
                  <c:v>3753</c:v>
                </c:pt>
              </c:numCache>
            </c:numRef>
          </c:val>
        </c:ser>
        <c:ser>
          <c:idx val="3"/>
          <c:order val="3"/>
          <c:tx>
            <c:strRef>
              <c:f>'General Damages'!$B$9</c:f>
              <c:strCache>
                <c:ptCount val="1"/>
                <c:pt idx="0">
                  <c:v>2016-2017</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General</c:formatCode>
                <c:ptCount val="12"/>
                <c:pt idx="0">
                  <c:v>3897</c:v>
                </c:pt>
                <c:pt idx="1">
                  <c:v>3320</c:v>
                </c:pt>
                <c:pt idx="2">
                  <c:v>3627</c:v>
                </c:pt>
                <c:pt idx="3">
                  <c:v>3529</c:v>
                </c:pt>
                <c:pt idx="4">
                  <c:v>3682</c:v>
                </c:pt>
                <c:pt idx="5">
                  <c:v>3946</c:v>
                </c:pt>
                <c:pt idx="6">
                  <c:v>3846</c:v>
                </c:pt>
                <c:pt idx="7">
                  <c:v>3504</c:v>
                </c:pt>
                <c:pt idx="8">
                  <c:v>3306</c:v>
                </c:pt>
                <c:pt idx="9">
                  <c:v>3208</c:v>
                </c:pt>
                <c:pt idx="10">
                  <c:v>3519</c:v>
                </c:pt>
                <c:pt idx="11">
                  <c:v>4191</c:v>
                </c:pt>
              </c:numCache>
            </c:numRef>
          </c:val>
        </c:ser>
        <c:ser>
          <c:idx val="4"/>
          <c:order val="4"/>
          <c:tx>
            <c:strRef>
              <c:f>'General Damages'!$B$4</c:f>
              <c:strCache>
                <c:ptCount val="1"/>
                <c:pt idx="0">
                  <c:v>2017-2018</c:v>
                </c:pt>
              </c:strCache>
            </c:strRef>
          </c:tx>
          <c:invertIfNegative val="0"/>
          <c:cat>
            <c:strRef>
              <c:f>'General Damages'!$C$5:$N$5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Damages'!$C$7:$N$7</c:f>
              <c:numCache>
                <c:formatCode>General</c:formatCode>
                <c:ptCount val="12"/>
                <c:pt idx="0">
                  <c:v>3455</c:v>
                </c:pt>
              </c:numCache>
            </c:numRef>
          </c:val>
        </c:ser>
        <c:dLbls>
          <c:showLegendKey val="0"/>
          <c:showVal val="0"/>
          <c:showCatName val="0"/>
          <c:showSerName val="0"/>
          <c:showPercent val="0"/>
          <c:showBubbleSize val="0"/>
        </c:dLbls>
        <c:gapWidth val="150"/>
        <c:axId val="134400632"/>
        <c:axId val="134398672"/>
        <c:extLst>
          <c:ext xmlns:c15="http://schemas.microsoft.com/office/drawing/2012/chart" uri="{02D57815-91ED-43cb-92C2-25804820EDAC}">
            <c15:filteredBarSeries>
              <c15:ser>
                <c:idx val="1"/>
                <c:order val="0"/>
                <c:tx>
                  <c:strRef>
                    <c:extLst>
                      <c:ext uri="{02D57815-91ED-43cb-92C2-25804820EDAC}">
                        <c15:formulaRef>
                          <c15:sqref>'General Damages'!$B$24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Damages'!$C$27:$N$27</c15:sqref>
                        </c15:formulaRef>
                      </c:ext>
                    </c:extLst>
                    <c:numCache>
                      <c:formatCode>General</c:formatCode>
                      <c:ptCount val="12"/>
                      <c:pt idx="0">
                        <c:v>0</c:v>
                      </c:pt>
                      <c:pt idx="1">
                        <c:v>0</c:v>
                      </c:pt>
                      <c:pt idx="2">
                        <c:v>0</c:v>
                      </c:pt>
                      <c:pt idx="3">
                        <c:v>0</c:v>
                      </c:pt>
                      <c:pt idx="4">
                        <c:v>3310</c:v>
                      </c:pt>
                      <c:pt idx="5">
                        <c:v>5208</c:v>
                      </c:pt>
                      <c:pt idx="6">
                        <c:v>5378</c:v>
                      </c:pt>
                      <c:pt idx="7">
                        <c:v>5665</c:v>
                      </c:pt>
                      <c:pt idx="8">
                        <c:v>4802</c:v>
                      </c:pt>
                      <c:pt idx="9">
                        <c:v>5003</c:v>
                      </c:pt>
                      <c:pt idx="10">
                        <c:v>4829</c:v>
                      </c:pt>
                      <c:pt idx="11">
                        <c:v>4877</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Damages'!$C$22:$N$22</c15:sqref>
                        </c15:formulaRef>
                      </c:ext>
                    </c:extLst>
                    <c:numCache>
                      <c:formatCode>General</c:formatCode>
                      <c:ptCount val="12"/>
                      <c:pt idx="0">
                        <c:v>4740</c:v>
                      </c:pt>
                      <c:pt idx="1">
                        <c:v>4556</c:v>
                      </c:pt>
                      <c:pt idx="2">
                        <c:v>4804</c:v>
                      </c:pt>
                      <c:pt idx="3">
                        <c:v>4193</c:v>
                      </c:pt>
                      <c:pt idx="4">
                        <c:v>4345</c:v>
                      </c:pt>
                      <c:pt idx="5">
                        <c:v>4384</c:v>
                      </c:pt>
                      <c:pt idx="6">
                        <c:v>4623</c:v>
                      </c:pt>
                      <c:pt idx="7">
                        <c:v>4959</c:v>
                      </c:pt>
                      <c:pt idx="8">
                        <c:v>4358</c:v>
                      </c:pt>
                      <c:pt idx="9">
                        <c:v>3997</c:v>
                      </c:pt>
                      <c:pt idx="10">
                        <c:v>4746</c:v>
                      </c:pt>
                      <c:pt idx="11">
                        <c:v>4072</c:v>
                      </c:pt>
                    </c:numCache>
                  </c:numRef>
                </c:val>
              </c15:ser>
            </c15:filteredBarSeries>
          </c:ext>
        </c:extLst>
      </c:barChart>
      <c:catAx>
        <c:axId val="134400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398672"/>
        <c:crosses val="autoZero"/>
        <c:auto val="1"/>
        <c:lblAlgn val="ctr"/>
        <c:lblOffset val="100"/>
        <c:noMultiLvlLbl val="0"/>
      </c:catAx>
      <c:valAx>
        <c:axId val="1343986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40063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Sent'!$C$52:$N$52</c:f>
              <c:strCache>
                <c:ptCount val="12"/>
                <c:pt idx="0">
                  <c:v>Sept</c:v>
                </c:pt>
                <c:pt idx="1">
                  <c:v>Oct</c:v>
                </c:pt>
                <c:pt idx="2">
                  <c:v>Nov</c:v>
                </c:pt>
                <c:pt idx="3">
                  <c:v>Dec</c:v>
                </c:pt>
                <c:pt idx="4">
                  <c:v>Jan</c:v>
                </c:pt>
                <c:pt idx="5">
                  <c:v>Feb</c:v>
                </c:pt>
                <c:pt idx="6">
                  <c:v>Mar</c:v>
                </c:pt>
                <c:pt idx="7">
                  <c:v>Apr</c:v>
                </c:pt>
                <c:pt idx="8">
                  <c:v>May</c:v>
                </c:pt>
                <c:pt idx="9">
                  <c:v>Jun</c:v>
                </c:pt>
                <c:pt idx="10">
                  <c:v>Jul</c:v>
                </c:pt>
                <c:pt idx="11">
                  <c:v>Aug</c:v>
                </c:pt>
              </c:strCache>
            </c:strRef>
          </c:cat>
          <c:val>
            <c:numRef>
              <c:f>'No of CNFs Sent'!$C$54:$N$54</c:f>
              <c:numCache>
                <c:formatCode>General</c:formatCode>
                <c:ptCount val="12"/>
                <c:pt idx="0">
                  <c:v>14013</c:v>
                </c:pt>
                <c:pt idx="1">
                  <c:v>12933</c:v>
                </c:pt>
                <c:pt idx="2">
                  <c:v>12168</c:v>
                </c:pt>
                <c:pt idx="3">
                  <c:v>11386</c:v>
                </c:pt>
                <c:pt idx="4">
                  <c:v>10857</c:v>
                </c:pt>
                <c:pt idx="5">
                  <c:v>10490</c:v>
                </c:pt>
                <c:pt idx="6">
                  <c:v>10334</c:v>
                </c:pt>
                <c:pt idx="7">
                  <c:v>10055</c:v>
                </c:pt>
                <c:pt idx="8">
                  <c:v>9997</c:v>
                </c:pt>
                <c:pt idx="9">
                  <c:v>9900</c:v>
                </c:pt>
                <c:pt idx="10">
                  <c:v>9802</c:v>
                </c:pt>
                <c:pt idx="11">
                  <c:v>9675</c:v>
                </c:pt>
              </c:numCache>
            </c:numRef>
          </c:val>
        </c:ser>
        <c:dLbls>
          <c:showLegendKey val="0"/>
          <c:showVal val="0"/>
          <c:showCatName val="0"/>
          <c:showSerName val="0"/>
          <c:showPercent val="0"/>
          <c:showBubbleSize val="0"/>
        </c:dLbls>
        <c:gapWidth val="150"/>
        <c:axId val="130933992"/>
        <c:axId val="130934384"/>
      </c:barChart>
      <c:catAx>
        <c:axId val="130933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934384"/>
        <c:crosses val="autoZero"/>
        <c:auto val="1"/>
        <c:lblAlgn val="ctr"/>
        <c:lblOffset val="100"/>
        <c:noMultiLvlLbl val="0"/>
      </c:catAx>
      <c:valAx>
        <c:axId val="1309343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9339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Left at Stage 1'!$B$14</c:f>
              <c:strCache>
                <c:ptCount val="1"/>
                <c:pt idx="0">
                  <c:v>2015-2016</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1'!$C$16:$N$16</c:f>
              <c:numCache>
                <c:formatCode>General</c:formatCode>
                <c:ptCount val="12"/>
                <c:pt idx="0">
                  <c:v>655</c:v>
                </c:pt>
                <c:pt idx="1">
                  <c:v>705</c:v>
                </c:pt>
                <c:pt idx="2">
                  <c:v>716</c:v>
                </c:pt>
                <c:pt idx="3">
                  <c:v>710</c:v>
                </c:pt>
                <c:pt idx="4">
                  <c:v>655</c:v>
                </c:pt>
                <c:pt idx="5">
                  <c:v>607</c:v>
                </c:pt>
                <c:pt idx="6">
                  <c:v>500</c:v>
                </c:pt>
                <c:pt idx="7">
                  <c:v>599</c:v>
                </c:pt>
                <c:pt idx="8">
                  <c:v>458</c:v>
                </c:pt>
                <c:pt idx="9">
                  <c:v>447</c:v>
                </c:pt>
                <c:pt idx="10">
                  <c:v>382</c:v>
                </c:pt>
                <c:pt idx="11">
                  <c:v>385</c:v>
                </c:pt>
              </c:numCache>
            </c:numRef>
          </c:val>
        </c:ser>
        <c:ser>
          <c:idx val="3"/>
          <c:order val="3"/>
          <c:tx>
            <c:strRef>
              <c:f>'No of CNFs Left at Stage 1'!$B$9</c:f>
              <c:strCache>
                <c:ptCount val="1"/>
                <c:pt idx="0">
                  <c:v>2016-2017</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1'!$C$11:$N$11</c:f>
              <c:numCache>
                <c:formatCode>General</c:formatCode>
                <c:ptCount val="12"/>
                <c:pt idx="0">
                  <c:v>431</c:v>
                </c:pt>
                <c:pt idx="1">
                  <c:v>370</c:v>
                </c:pt>
                <c:pt idx="2">
                  <c:v>359</c:v>
                </c:pt>
                <c:pt idx="3">
                  <c:v>366</c:v>
                </c:pt>
                <c:pt idx="4">
                  <c:v>312</c:v>
                </c:pt>
                <c:pt idx="5">
                  <c:v>328</c:v>
                </c:pt>
                <c:pt idx="6">
                  <c:v>227</c:v>
                </c:pt>
                <c:pt idx="7">
                  <c:v>429</c:v>
                </c:pt>
                <c:pt idx="8">
                  <c:v>271</c:v>
                </c:pt>
                <c:pt idx="9">
                  <c:v>382</c:v>
                </c:pt>
                <c:pt idx="10">
                  <c:v>348</c:v>
                </c:pt>
                <c:pt idx="11">
                  <c:v>348</c:v>
                </c:pt>
              </c:numCache>
            </c:numRef>
          </c:val>
        </c:ser>
        <c:ser>
          <c:idx val="4"/>
          <c:order val="4"/>
          <c:tx>
            <c:strRef>
              <c:f>'No of CNFs Left at Stage 1'!$B$4</c:f>
              <c:strCache>
                <c:ptCount val="1"/>
                <c:pt idx="0">
                  <c:v>2017-2018</c:v>
                </c:pt>
              </c:strCache>
            </c:strRef>
          </c:tx>
          <c:invertIfNegative val="0"/>
          <c:cat>
            <c:strRef>
              <c:f>'No of CNFs Left at Stage 1'!$C$5:$N$5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1'!$C$6:$N$6</c:f>
              <c:numCache>
                <c:formatCode>General</c:formatCode>
                <c:ptCount val="12"/>
                <c:pt idx="0">
                  <c:v>367</c:v>
                </c:pt>
              </c:numCache>
            </c:numRef>
          </c:val>
        </c:ser>
        <c:dLbls>
          <c:showLegendKey val="0"/>
          <c:showVal val="0"/>
          <c:showCatName val="0"/>
          <c:showSerName val="0"/>
          <c:showPercent val="0"/>
          <c:showBubbleSize val="0"/>
        </c:dLbls>
        <c:gapWidth val="150"/>
        <c:axId val="130934776"/>
        <c:axId val="123663648"/>
        <c:extLst>
          <c:ext xmlns:c15="http://schemas.microsoft.com/office/drawing/2012/chart" uri="{02D57815-91ED-43cb-92C2-25804820EDAC}">
            <c15:filteredBarSeries>
              <c15:ser>
                <c:idx val="1"/>
                <c:order val="0"/>
                <c:tx>
                  <c:strRef>
                    <c:extLst>
                      <c:ext uri="{02D57815-91ED-43cb-92C2-25804820EDAC}">
                        <c15:formulaRef>
                          <c15:sqref>'No of CNFs Left at Stage 1'!$B$24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Left at Stage 1'!$C$26:$N$26</c15:sqref>
                        </c15:formulaRef>
                      </c:ext>
                    </c:extLst>
                    <c:numCache>
                      <c:formatCode>General</c:formatCode>
                      <c:ptCount val="12"/>
                      <c:pt idx="0">
                        <c:v>1</c:v>
                      </c:pt>
                      <c:pt idx="1">
                        <c:v>47</c:v>
                      </c:pt>
                      <c:pt idx="2">
                        <c:v>197</c:v>
                      </c:pt>
                      <c:pt idx="3">
                        <c:v>284</c:v>
                      </c:pt>
                      <c:pt idx="4">
                        <c:v>346</c:v>
                      </c:pt>
                      <c:pt idx="5">
                        <c:v>507</c:v>
                      </c:pt>
                      <c:pt idx="6">
                        <c:v>377</c:v>
                      </c:pt>
                      <c:pt idx="7">
                        <c:v>478</c:v>
                      </c:pt>
                      <c:pt idx="8">
                        <c:v>446</c:v>
                      </c:pt>
                      <c:pt idx="9">
                        <c:v>545</c:v>
                      </c:pt>
                      <c:pt idx="10">
                        <c:v>590</c:v>
                      </c:pt>
                      <c:pt idx="11">
                        <c:v>543</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Left at Stage 1'!$B$19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Left at Stage 1'!$C$5:$N$5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Left at Stage 1'!$C$21:$N$21</c15:sqref>
                        </c15:formulaRef>
                      </c:ext>
                    </c:extLst>
                    <c:numCache>
                      <c:formatCode>General</c:formatCode>
                      <c:ptCount val="12"/>
                      <c:pt idx="0">
                        <c:v>512</c:v>
                      </c:pt>
                      <c:pt idx="1">
                        <c:v>559</c:v>
                      </c:pt>
                      <c:pt idx="2">
                        <c:v>552</c:v>
                      </c:pt>
                      <c:pt idx="3">
                        <c:v>535</c:v>
                      </c:pt>
                      <c:pt idx="4">
                        <c:v>559</c:v>
                      </c:pt>
                      <c:pt idx="5">
                        <c:v>583</c:v>
                      </c:pt>
                      <c:pt idx="6">
                        <c:v>426</c:v>
                      </c:pt>
                      <c:pt idx="7">
                        <c:v>841</c:v>
                      </c:pt>
                      <c:pt idx="8">
                        <c:v>860</c:v>
                      </c:pt>
                      <c:pt idx="9">
                        <c:v>781</c:v>
                      </c:pt>
                      <c:pt idx="10">
                        <c:v>999</c:v>
                      </c:pt>
                      <c:pt idx="11">
                        <c:v>877</c:v>
                      </c:pt>
                    </c:numCache>
                  </c:numRef>
                </c:val>
              </c15:ser>
            </c15:filteredBarSeries>
          </c:ext>
        </c:extLst>
      </c:barChart>
      <c:catAx>
        <c:axId val="1309347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3663648"/>
        <c:crosses val="autoZero"/>
        <c:auto val="1"/>
        <c:lblAlgn val="ctr"/>
        <c:lblOffset val="100"/>
        <c:noMultiLvlLbl val="0"/>
      </c:catAx>
      <c:valAx>
        <c:axId val="1236636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93477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Left at Stage 1'!$B$51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Left at Stage 1'!$C$52:$N$52</c:f>
              <c:strCache>
                <c:ptCount val="12"/>
                <c:pt idx="0">
                  <c:v>Sept</c:v>
                </c:pt>
                <c:pt idx="1">
                  <c:v>Oct</c:v>
                </c:pt>
                <c:pt idx="2">
                  <c:v>Nov</c:v>
                </c:pt>
                <c:pt idx="3">
                  <c:v>Dec</c:v>
                </c:pt>
                <c:pt idx="4">
                  <c:v>Jan</c:v>
                </c:pt>
                <c:pt idx="5">
                  <c:v>Feb</c:v>
                </c:pt>
                <c:pt idx="6">
                  <c:v>Mar</c:v>
                </c:pt>
                <c:pt idx="7">
                  <c:v>Apr</c:v>
                </c:pt>
                <c:pt idx="8">
                  <c:v>May</c:v>
                </c:pt>
                <c:pt idx="9">
                  <c:v>Jun</c:v>
                </c:pt>
                <c:pt idx="10">
                  <c:v>Jul</c:v>
                </c:pt>
                <c:pt idx="11">
                  <c:v>Aug</c:v>
                </c:pt>
              </c:strCache>
            </c:strRef>
          </c:cat>
          <c:val>
            <c:numRef>
              <c:f>'No of CNFs Left at Stage 1'!$C$54:$N$54</c:f>
              <c:numCache>
                <c:formatCode>General</c:formatCode>
                <c:ptCount val="12"/>
                <c:pt idx="0">
                  <c:v>6260</c:v>
                </c:pt>
                <c:pt idx="1">
                  <c:v>5903</c:v>
                </c:pt>
                <c:pt idx="2">
                  <c:v>5559</c:v>
                </c:pt>
                <c:pt idx="3">
                  <c:v>5216</c:v>
                </c:pt>
                <c:pt idx="4">
                  <c:v>4937</c:v>
                </c:pt>
                <c:pt idx="5">
                  <c:v>4664</c:v>
                </c:pt>
                <c:pt idx="6">
                  <c:v>4494</c:v>
                </c:pt>
                <c:pt idx="7">
                  <c:v>4307</c:v>
                </c:pt>
                <c:pt idx="8">
                  <c:v>4242</c:v>
                </c:pt>
                <c:pt idx="9">
                  <c:v>4208</c:v>
                </c:pt>
                <c:pt idx="10">
                  <c:v>4171</c:v>
                </c:pt>
                <c:pt idx="11">
                  <c:v>4107</c:v>
                </c:pt>
              </c:numCache>
            </c:numRef>
          </c:val>
        </c:ser>
        <c:dLbls>
          <c:showLegendKey val="0"/>
          <c:showVal val="0"/>
          <c:showCatName val="0"/>
          <c:showSerName val="0"/>
          <c:showPercent val="0"/>
          <c:showBubbleSize val="0"/>
        </c:dLbls>
        <c:gapWidth val="150"/>
        <c:axId val="134223864"/>
        <c:axId val="134227000"/>
      </c:barChart>
      <c:catAx>
        <c:axId val="134223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7000"/>
        <c:crosses val="autoZero"/>
        <c:auto val="1"/>
        <c:lblAlgn val="ctr"/>
        <c:lblOffset val="100"/>
        <c:noMultiLvlLbl val="0"/>
      </c:catAx>
      <c:valAx>
        <c:axId val="1342270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38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Exit'!$B$14</c:f>
              <c:strCache>
                <c:ptCount val="1"/>
                <c:pt idx="0">
                  <c:v>2015-2016</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General</c:formatCode>
                <c:ptCount val="12"/>
                <c:pt idx="0">
                  <c:v>26</c:v>
                </c:pt>
                <c:pt idx="1">
                  <c:v>17</c:v>
                </c:pt>
                <c:pt idx="2">
                  <c:v>22</c:v>
                </c:pt>
                <c:pt idx="3">
                  <c:v>22</c:v>
                </c:pt>
                <c:pt idx="4">
                  <c:v>24</c:v>
                </c:pt>
                <c:pt idx="5">
                  <c:v>15</c:v>
                </c:pt>
                <c:pt idx="6">
                  <c:v>18</c:v>
                </c:pt>
                <c:pt idx="7">
                  <c:v>19</c:v>
                </c:pt>
                <c:pt idx="8">
                  <c:v>23</c:v>
                </c:pt>
                <c:pt idx="9">
                  <c:v>18</c:v>
                </c:pt>
                <c:pt idx="10">
                  <c:v>23</c:v>
                </c:pt>
                <c:pt idx="11">
                  <c:v>10</c:v>
                </c:pt>
              </c:numCache>
            </c:numRef>
          </c:val>
        </c:ser>
        <c:ser>
          <c:idx val="3"/>
          <c:order val="3"/>
          <c:tx>
            <c:strRef>
              <c:f>'Stage 2 Exit'!$B$9</c:f>
              <c:strCache>
                <c:ptCount val="1"/>
                <c:pt idx="0">
                  <c:v>2016-2017</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General</c:formatCode>
                <c:ptCount val="12"/>
                <c:pt idx="0">
                  <c:v>23</c:v>
                </c:pt>
                <c:pt idx="1">
                  <c:v>12</c:v>
                </c:pt>
                <c:pt idx="2">
                  <c:v>17</c:v>
                </c:pt>
                <c:pt idx="3">
                  <c:v>24</c:v>
                </c:pt>
                <c:pt idx="4">
                  <c:v>13</c:v>
                </c:pt>
                <c:pt idx="5">
                  <c:v>12</c:v>
                </c:pt>
                <c:pt idx="6">
                  <c:v>18</c:v>
                </c:pt>
                <c:pt idx="7">
                  <c:v>12</c:v>
                </c:pt>
                <c:pt idx="8">
                  <c:v>5</c:v>
                </c:pt>
                <c:pt idx="9">
                  <c:v>11</c:v>
                </c:pt>
                <c:pt idx="10">
                  <c:v>17</c:v>
                </c:pt>
                <c:pt idx="11">
                  <c:v>7</c:v>
                </c:pt>
              </c:numCache>
            </c:numRef>
          </c:val>
        </c:ser>
        <c:ser>
          <c:idx val="4"/>
          <c:order val="4"/>
          <c:tx>
            <c:strRef>
              <c:f>'Stage 2 Exit'!$B$4</c:f>
              <c:strCache>
                <c:ptCount val="1"/>
                <c:pt idx="0">
                  <c:v>2017-2018</c:v>
                </c:pt>
              </c:strCache>
            </c:strRef>
          </c:tx>
          <c:invertIfNegative val="0"/>
          <c:cat>
            <c:strRef>
              <c:f>'Stage 2 Exit'!$C$5:$N$5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Exit'!$C$6:$N$6</c:f>
              <c:numCache>
                <c:formatCode>General</c:formatCode>
                <c:ptCount val="12"/>
                <c:pt idx="0">
                  <c:v>5</c:v>
                </c:pt>
              </c:numCache>
            </c:numRef>
          </c:val>
        </c:ser>
        <c:dLbls>
          <c:showLegendKey val="0"/>
          <c:showVal val="0"/>
          <c:showCatName val="0"/>
          <c:showSerName val="0"/>
          <c:showPercent val="0"/>
          <c:showBubbleSize val="0"/>
        </c:dLbls>
        <c:gapWidth val="150"/>
        <c:axId val="134223080"/>
        <c:axId val="134227392"/>
        <c:extLst>
          <c:ext xmlns:c15="http://schemas.microsoft.com/office/drawing/2012/chart" uri="{02D57815-91ED-43cb-92C2-25804820EDAC}">
            <c15:filteredBarSeries>
              <c15:ser>
                <c:idx val="1"/>
                <c:order val="0"/>
                <c:tx>
                  <c:strRef>
                    <c:extLst>
                      <c:ext uri="{02D57815-91ED-43cb-92C2-25804820EDAC}">
                        <c15:formulaRef>
                          <c15:sqref>'Stage 2 Exit'!$B$24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Exit'!$C$26:$N$26</c15:sqref>
                        </c15:formulaRef>
                      </c:ext>
                    </c:extLst>
                    <c:numCache>
                      <c:formatCode>General</c:formatCode>
                      <c:ptCount val="12"/>
                      <c:pt idx="0">
                        <c:v>0</c:v>
                      </c:pt>
                      <c:pt idx="1">
                        <c:v>0</c:v>
                      </c:pt>
                      <c:pt idx="2">
                        <c:v>0</c:v>
                      </c:pt>
                      <c:pt idx="3">
                        <c:v>0</c:v>
                      </c:pt>
                      <c:pt idx="4">
                        <c:v>2</c:v>
                      </c:pt>
                      <c:pt idx="5">
                        <c:v>1</c:v>
                      </c:pt>
                      <c:pt idx="6">
                        <c:v>3</c:v>
                      </c:pt>
                      <c:pt idx="7">
                        <c:v>3</c:v>
                      </c:pt>
                      <c:pt idx="8">
                        <c:v>5</c:v>
                      </c:pt>
                      <c:pt idx="9">
                        <c:v>4</c:v>
                      </c:pt>
                      <c:pt idx="10">
                        <c:v>14</c:v>
                      </c:pt>
                      <c:pt idx="11">
                        <c:v>19</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Exit'!$C$21:$N$21</c15:sqref>
                        </c15:formulaRef>
                      </c:ext>
                    </c:extLst>
                    <c:numCache>
                      <c:formatCode>General</c:formatCode>
                      <c:ptCount val="12"/>
                      <c:pt idx="0">
                        <c:v>12</c:v>
                      </c:pt>
                      <c:pt idx="1">
                        <c:v>34</c:v>
                      </c:pt>
                      <c:pt idx="2">
                        <c:v>34</c:v>
                      </c:pt>
                      <c:pt idx="3">
                        <c:v>31</c:v>
                      </c:pt>
                      <c:pt idx="4">
                        <c:v>34</c:v>
                      </c:pt>
                      <c:pt idx="5">
                        <c:v>31</c:v>
                      </c:pt>
                      <c:pt idx="6">
                        <c:v>28</c:v>
                      </c:pt>
                      <c:pt idx="7">
                        <c:v>21</c:v>
                      </c:pt>
                      <c:pt idx="8">
                        <c:v>28</c:v>
                      </c:pt>
                      <c:pt idx="9">
                        <c:v>20</c:v>
                      </c:pt>
                      <c:pt idx="10">
                        <c:v>24</c:v>
                      </c:pt>
                      <c:pt idx="11">
                        <c:v>31</c:v>
                      </c:pt>
                    </c:numCache>
                  </c:numRef>
                </c:val>
              </c15:ser>
            </c15:filteredBarSeries>
          </c:ext>
        </c:extLst>
      </c:barChart>
      <c:catAx>
        <c:axId val="134223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7392"/>
        <c:crosses val="autoZero"/>
        <c:auto val="1"/>
        <c:lblAlgn val="ctr"/>
        <c:lblOffset val="100"/>
        <c:noMultiLvlLbl val="0"/>
      </c:catAx>
      <c:valAx>
        <c:axId val="1342273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308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'Stage 2 Exit'!$C$52:$N$52</c:f>
              <c:strCache>
                <c:ptCount val="12"/>
                <c:pt idx="0">
                  <c:v>Sept</c:v>
                </c:pt>
                <c:pt idx="1">
                  <c:v>Oct</c:v>
                </c:pt>
                <c:pt idx="2">
                  <c:v>Nov</c:v>
                </c:pt>
                <c:pt idx="3">
                  <c:v>Dec</c:v>
                </c:pt>
                <c:pt idx="4">
                  <c:v>Jan</c:v>
                </c:pt>
                <c:pt idx="5">
                  <c:v>Feb</c:v>
                </c:pt>
                <c:pt idx="6">
                  <c:v>Mar</c:v>
                </c:pt>
                <c:pt idx="7">
                  <c:v>Apr</c:v>
                </c:pt>
                <c:pt idx="8">
                  <c:v>May</c:v>
                </c:pt>
                <c:pt idx="9">
                  <c:v>Jun</c:v>
                </c:pt>
                <c:pt idx="10">
                  <c:v>Jul</c:v>
                </c:pt>
                <c:pt idx="11">
                  <c:v>Aug</c:v>
                </c:pt>
              </c:strCache>
            </c:strRef>
          </c:cat>
          <c:val>
            <c:numRef>
              <c:f>'Stage 2 Exit'!$C$54:$N$54</c:f>
              <c:numCache>
                <c:formatCode>General</c:formatCode>
                <c:ptCount val="12"/>
                <c:pt idx="0">
                  <c:v>229</c:v>
                </c:pt>
                <c:pt idx="1">
                  <c:v>224</c:v>
                </c:pt>
                <c:pt idx="2">
                  <c:v>226</c:v>
                </c:pt>
                <c:pt idx="3">
                  <c:v>215</c:v>
                </c:pt>
                <c:pt idx="4">
                  <c:v>212</c:v>
                </c:pt>
                <c:pt idx="5">
                  <c:v>212</c:v>
                </c:pt>
                <c:pt idx="6">
                  <c:v>205</c:v>
                </c:pt>
                <c:pt idx="7">
                  <c:v>187</c:v>
                </c:pt>
                <c:pt idx="8">
                  <c:v>180</c:v>
                </c:pt>
                <c:pt idx="9">
                  <c:v>174</c:v>
                </c:pt>
                <c:pt idx="10">
                  <c:v>171</c:v>
                </c:pt>
                <c:pt idx="11">
                  <c:v>153</c:v>
                </c:pt>
              </c:numCache>
            </c:numRef>
          </c:val>
        </c:ser>
        <c:dLbls>
          <c:showLegendKey val="0"/>
          <c:showVal val="0"/>
          <c:showCatName val="0"/>
          <c:showSerName val="0"/>
          <c:showPercent val="0"/>
          <c:showBubbleSize val="0"/>
        </c:dLbls>
        <c:gapWidth val="150"/>
        <c:axId val="134228960"/>
        <c:axId val="134228176"/>
      </c:barChart>
      <c:catAx>
        <c:axId val="134228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8176"/>
        <c:crosses val="autoZero"/>
        <c:auto val="1"/>
        <c:lblAlgn val="ctr"/>
        <c:lblOffset val="100"/>
        <c:noMultiLvlLbl val="0"/>
      </c:catAx>
      <c:valAx>
        <c:axId val="13422817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89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Process'!$B$14</c:f>
              <c:strCache>
                <c:ptCount val="1"/>
                <c:pt idx="0">
                  <c:v>2015-2016</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General</c:formatCode>
                <c:ptCount val="12"/>
                <c:pt idx="0">
                  <c:v>693</c:v>
                </c:pt>
                <c:pt idx="1">
                  <c:v>838</c:v>
                </c:pt>
                <c:pt idx="2">
                  <c:v>880</c:v>
                </c:pt>
                <c:pt idx="3">
                  <c:v>933</c:v>
                </c:pt>
                <c:pt idx="4">
                  <c:v>727</c:v>
                </c:pt>
                <c:pt idx="5">
                  <c:v>712</c:v>
                </c:pt>
                <c:pt idx="6">
                  <c:v>636</c:v>
                </c:pt>
                <c:pt idx="7">
                  <c:v>639</c:v>
                </c:pt>
                <c:pt idx="8">
                  <c:v>522</c:v>
                </c:pt>
                <c:pt idx="9">
                  <c:v>448</c:v>
                </c:pt>
                <c:pt idx="10">
                  <c:v>479</c:v>
                </c:pt>
                <c:pt idx="11">
                  <c:v>373</c:v>
                </c:pt>
              </c:numCache>
            </c:numRef>
          </c:val>
        </c:ser>
        <c:ser>
          <c:idx val="3"/>
          <c:order val="3"/>
          <c:tx>
            <c:strRef>
              <c:f>'Exit Process'!$B$9</c:f>
              <c:strCache>
                <c:ptCount val="1"/>
                <c:pt idx="0">
                  <c:v>2016-2017</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General</c:formatCode>
                <c:ptCount val="12"/>
                <c:pt idx="0">
                  <c:v>437</c:v>
                </c:pt>
                <c:pt idx="1">
                  <c:v>411</c:v>
                </c:pt>
                <c:pt idx="2">
                  <c:v>350</c:v>
                </c:pt>
                <c:pt idx="3">
                  <c:v>348</c:v>
                </c:pt>
                <c:pt idx="4">
                  <c:v>329</c:v>
                </c:pt>
                <c:pt idx="5">
                  <c:v>343</c:v>
                </c:pt>
                <c:pt idx="6">
                  <c:v>320</c:v>
                </c:pt>
                <c:pt idx="7">
                  <c:v>498</c:v>
                </c:pt>
                <c:pt idx="8">
                  <c:v>357</c:v>
                </c:pt>
                <c:pt idx="9">
                  <c:v>403</c:v>
                </c:pt>
                <c:pt idx="10">
                  <c:v>399</c:v>
                </c:pt>
                <c:pt idx="11">
                  <c:v>380</c:v>
                </c:pt>
              </c:numCache>
            </c:numRef>
          </c:val>
        </c:ser>
        <c:ser>
          <c:idx val="4"/>
          <c:order val="4"/>
          <c:tx>
            <c:strRef>
              <c:f>'Exit Process'!$B$4</c:f>
              <c:strCache>
                <c:ptCount val="1"/>
                <c:pt idx="0">
                  <c:v>2017-2018</c:v>
                </c:pt>
              </c:strCache>
            </c:strRef>
          </c:tx>
          <c:invertIfNegative val="0"/>
          <c:cat>
            <c:strRef>
              <c:f>'Exit Process'!$C$5:$N$5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Process'!$C$6:$N$6</c:f>
              <c:numCache>
                <c:formatCode>General</c:formatCode>
                <c:ptCount val="12"/>
                <c:pt idx="0">
                  <c:v>337</c:v>
                </c:pt>
              </c:numCache>
            </c:numRef>
          </c:val>
        </c:ser>
        <c:dLbls>
          <c:showLegendKey val="0"/>
          <c:showVal val="0"/>
          <c:showCatName val="0"/>
          <c:showSerName val="0"/>
          <c:showPercent val="0"/>
          <c:showBubbleSize val="0"/>
        </c:dLbls>
        <c:gapWidth val="150"/>
        <c:axId val="134225824"/>
        <c:axId val="134225040"/>
        <c:extLst>
          <c:ext xmlns:c15="http://schemas.microsoft.com/office/drawing/2012/chart" uri="{02D57815-91ED-43cb-92C2-25804820EDAC}">
            <c15:filteredBarSeries>
              <c15:ser>
                <c:idx val="1"/>
                <c:order val="0"/>
                <c:tx>
                  <c:strRef>
                    <c:extLst>
                      <c:ext uri="{02D57815-91ED-43cb-92C2-25804820EDAC}">
                        <c15:formulaRef>
                          <c15:sqref>'Exit Process'!$B$24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Process'!$C$26:$N$26</c15:sqref>
                        </c15:formulaRef>
                      </c:ext>
                    </c:extLst>
                    <c:numCache>
                      <c:formatCode>General</c:formatCode>
                      <c:ptCount val="12"/>
                      <c:pt idx="0">
                        <c:v>37</c:v>
                      </c:pt>
                      <c:pt idx="1">
                        <c:v>67</c:v>
                      </c:pt>
                      <c:pt idx="2">
                        <c:v>138</c:v>
                      </c:pt>
                      <c:pt idx="3">
                        <c:v>190</c:v>
                      </c:pt>
                      <c:pt idx="4">
                        <c:v>216</c:v>
                      </c:pt>
                      <c:pt idx="5">
                        <c:v>328</c:v>
                      </c:pt>
                      <c:pt idx="6">
                        <c:v>266</c:v>
                      </c:pt>
                      <c:pt idx="7">
                        <c:v>440</c:v>
                      </c:pt>
                      <c:pt idx="8">
                        <c:v>490</c:v>
                      </c:pt>
                      <c:pt idx="9">
                        <c:v>596</c:v>
                      </c:pt>
                      <c:pt idx="10">
                        <c:v>646</c:v>
                      </c:pt>
                      <c:pt idx="11">
                        <c:v>726</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Process'!$C$21:$N$21</c15:sqref>
                        </c15:formulaRef>
                      </c:ext>
                    </c:extLst>
                    <c:numCache>
                      <c:formatCode>General</c:formatCode>
                      <c:ptCount val="12"/>
                      <c:pt idx="0">
                        <c:v>734</c:v>
                      </c:pt>
                      <c:pt idx="1">
                        <c:v>788</c:v>
                      </c:pt>
                      <c:pt idx="2">
                        <c:v>806</c:v>
                      </c:pt>
                      <c:pt idx="3">
                        <c:v>761</c:v>
                      </c:pt>
                      <c:pt idx="4">
                        <c:v>763</c:v>
                      </c:pt>
                      <c:pt idx="5">
                        <c:v>770</c:v>
                      </c:pt>
                      <c:pt idx="6">
                        <c:v>816</c:v>
                      </c:pt>
                      <c:pt idx="7">
                        <c:v>1197</c:v>
                      </c:pt>
                      <c:pt idx="8">
                        <c:v>1298</c:v>
                      </c:pt>
                      <c:pt idx="9">
                        <c:v>1061</c:v>
                      </c:pt>
                      <c:pt idx="10">
                        <c:v>1076</c:v>
                      </c:pt>
                      <c:pt idx="11">
                        <c:v>944</c:v>
                      </c:pt>
                    </c:numCache>
                  </c:numRef>
                </c:val>
              </c15:ser>
            </c15:filteredBarSeries>
          </c:ext>
        </c:extLst>
      </c:barChart>
      <c:catAx>
        <c:axId val="1342258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5040"/>
        <c:crosses val="autoZero"/>
        <c:auto val="1"/>
        <c:lblAlgn val="ctr"/>
        <c:lblOffset val="100"/>
        <c:noMultiLvlLbl val="0"/>
      </c:catAx>
      <c:valAx>
        <c:axId val="13422504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582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'Exit Process'!$C$52:$N$52</c:f>
              <c:strCache>
                <c:ptCount val="12"/>
                <c:pt idx="0">
                  <c:v>Sept</c:v>
                </c:pt>
                <c:pt idx="1">
                  <c:v>Oct</c:v>
                </c:pt>
                <c:pt idx="2">
                  <c:v>Nov</c:v>
                </c:pt>
                <c:pt idx="3">
                  <c:v>Dec</c:v>
                </c:pt>
                <c:pt idx="4">
                  <c:v>Jan</c:v>
                </c:pt>
                <c:pt idx="5">
                  <c:v>Feb</c:v>
                </c:pt>
                <c:pt idx="6">
                  <c:v>Mar</c:v>
                </c:pt>
                <c:pt idx="7">
                  <c:v>Apr</c:v>
                </c:pt>
                <c:pt idx="8">
                  <c:v>May</c:v>
                </c:pt>
                <c:pt idx="9">
                  <c:v>Jun</c:v>
                </c:pt>
                <c:pt idx="10">
                  <c:v>Jul</c:v>
                </c:pt>
                <c:pt idx="11">
                  <c:v>Aug</c:v>
                </c:pt>
              </c:strCache>
            </c:strRef>
          </c:cat>
          <c:val>
            <c:numRef>
              <c:f>'Exit Process'!$C$54:$N$54</c:f>
              <c:numCache>
                <c:formatCode>General</c:formatCode>
                <c:ptCount val="12"/>
                <c:pt idx="0">
                  <c:v>7197</c:v>
                </c:pt>
                <c:pt idx="1">
                  <c:v>6667</c:v>
                </c:pt>
                <c:pt idx="2">
                  <c:v>6082</c:v>
                </c:pt>
                <c:pt idx="3">
                  <c:v>5684</c:v>
                </c:pt>
                <c:pt idx="4">
                  <c:v>5315</c:v>
                </c:pt>
                <c:pt idx="5">
                  <c:v>4999</c:v>
                </c:pt>
                <c:pt idx="6">
                  <c:v>4858</c:v>
                </c:pt>
                <c:pt idx="7">
                  <c:v>4693</c:v>
                </c:pt>
                <c:pt idx="8">
                  <c:v>4648</c:v>
                </c:pt>
                <c:pt idx="9">
                  <c:v>4568</c:v>
                </c:pt>
                <c:pt idx="10">
                  <c:v>4575</c:v>
                </c:pt>
                <c:pt idx="11">
                  <c:v>4475</c:v>
                </c:pt>
              </c:numCache>
            </c:numRef>
          </c:val>
        </c:ser>
        <c:dLbls>
          <c:showLegendKey val="0"/>
          <c:showVal val="0"/>
          <c:showCatName val="0"/>
          <c:showSerName val="0"/>
          <c:showPercent val="0"/>
          <c:showBubbleSize val="0"/>
        </c:dLbls>
        <c:gapWidth val="150"/>
        <c:axId val="134224648"/>
        <c:axId val="134223472"/>
      </c:barChart>
      <c:catAx>
        <c:axId val="134224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3472"/>
        <c:crosses val="autoZero"/>
        <c:auto val="1"/>
        <c:lblAlgn val="ctr"/>
        <c:lblOffset val="100"/>
        <c:noMultiLvlLbl val="0"/>
      </c:catAx>
      <c:valAx>
        <c:axId val="1342234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46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90316024769227E-2"/>
          <c:y val="2.8808958880139981E-2"/>
          <c:w val="0.94232352664377228"/>
          <c:h val="0.78925606299212603"/>
        </c:manualLayout>
      </c:layout>
      <c:barChart>
        <c:barDir val="col"/>
        <c:grouping val="clustered"/>
        <c:varyColors val="0"/>
        <c:ser>
          <c:idx val="2"/>
          <c:order val="2"/>
          <c:tx>
            <c:strRef>
              <c:f>'Court Pack'!$B$14</c:f>
              <c:strCache>
                <c:ptCount val="1"/>
                <c:pt idx="0">
                  <c:v>2015-2016</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General</c:formatCode>
                <c:ptCount val="12"/>
                <c:pt idx="0">
                  <c:v>3</c:v>
                </c:pt>
                <c:pt idx="1">
                  <c:v>7</c:v>
                </c:pt>
                <c:pt idx="2">
                  <c:v>8</c:v>
                </c:pt>
                <c:pt idx="3">
                  <c:v>6</c:v>
                </c:pt>
                <c:pt idx="4">
                  <c:v>4</c:v>
                </c:pt>
                <c:pt idx="5">
                  <c:v>7</c:v>
                </c:pt>
                <c:pt idx="6">
                  <c:v>2</c:v>
                </c:pt>
                <c:pt idx="7">
                  <c:v>4</c:v>
                </c:pt>
                <c:pt idx="8">
                  <c:v>3</c:v>
                </c:pt>
                <c:pt idx="9">
                  <c:v>3</c:v>
                </c:pt>
                <c:pt idx="10">
                  <c:v>6</c:v>
                </c:pt>
                <c:pt idx="11">
                  <c:v>3</c:v>
                </c:pt>
              </c:numCache>
            </c:numRef>
          </c:val>
        </c:ser>
        <c:ser>
          <c:idx val="3"/>
          <c:order val="3"/>
          <c:tx>
            <c:strRef>
              <c:f>'Court Pack'!$B$9</c:f>
              <c:strCache>
                <c:ptCount val="1"/>
                <c:pt idx="0">
                  <c:v>2016-2017</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General</c:formatCode>
                <c:ptCount val="12"/>
                <c:pt idx="0">
                  <c:v>3</c:v>
                </c:pt>
                <c:pt idx="1">
                  <c:v>3</c:v>
                </c:pt>
                <c:pt idx="2">
                  <c:v>2</c:v>
                </c:pt>
                <c:pt idx="3">
                  <c:v>5</c:v>
                </c:pt>
                <c:pt idx="4">
                  <c:v>2</c:v>
                </c:pt>
                <c:pt idx="5">
                  <c:v>1</c:v>
                </c:pt>
                <c:pt idx="6">
                  <c:v>3</c:v>
                </c:pt>
                <c:pt idx="7">
                  <c:v>3</c:v>
                </c:pt>
                <c:pt idx="8">
                  <c:v>0</c:v>
                </c:pt>
                <c:pt idx="9">
                  <c:v>3</c:v>
                </c:pt>
                <c:pt idx="10">
                  <c:v>1</c:v>
                </c:pt>
                <c:pt idx="11">
                  <c:v>1</c:v>
                </c:pt>
              </c:numCache>
            </c:numRef>
          </c:val>
        </c:ser>
        <c:ser>
          <c:idx val="4"/>
          <c:order val="4"/>
          <c:tx>
            <c:strRef>
              <c:f>'Court Pack'!$B$4</c:f>
              <c:strCache>
                <c:ptCount val="1"/>
                <c:pt idx="0">
                  <c:v>2017-2018</c:v>
                </c:pt>
              </c:strCache>
            </c:strRef>
          </c:tx>
          <c:invertIfNegative val="0"/>
          <c:cat>
            <c:strRef>
              <c:f>'Court Pack'!$C$5:$N$5</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Pack'!$C$6:$N$6</c:f>
              <c:numCache>
                <c:formatCode>General</c:formatCode>
                <c:ptCount val="12"/>
                <c:pt idx="0">
                  <c:v>3</c:v>
                </c:pt>
              </c:numCache>
            </c:numRef>
          </c:val>
        </c:ser>
        <c:dLbls>
          <c:showLegendKey val="0"/>
          <c:showVal val="0"/>
          <c:showCatName val="0"/>
          <c:showSerName val="0"/>
          <c:showPercent val="0"/>
          <c:showBubbleSize val="0"/>
        </c:dLbls>
        <c:gapWidth val="150"/>
        <c:axId val="134228568"/>
        <c:axId val="134226216"/>
        <c:extLst>
          <c:ext xmlns:c15="http://schemas.microsoft.com/office/drawing/2012/chart" uri="{02D57815-91ED-43cb-92C2-25804820EDAC}">
            <c15:filteredBarSeries>
              <c15:ser>
                <c:idx val="1"/>
                <c:order val="0"/>
                <c:tx>
                  <c:strRef>
                    <c:extLst>
                      <c:ext uri="{02D57815-91ED-43cb-92C2-25804820EDAC}">
                        <c15:formulaRef>
                          <c15:sqref>'Court Pack'!$B$24</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Pack'!$C$26:$N$26</c15:sqref>
                        </c15:formulaRef>
                      </c:ext>
                    </c:extLst>
                    <c:numCache>
                      <c:formatCode>General</c:formatCode>
                      <c:ptCount val="12"/>
                      <c:pt idx="0">
                        <c:v>0</c:v>
                      </c:pt>
                      <c:pt idx="1">
                        <c:v>0</c:v>
                      </c:pt>
                      <c:pt idx="2">
                        <c:v>0</c:v>
                      </c:pt>
                      <c:pt idx="3">
                        <c:v>0</c:v>
                      </c:pt>
                      <c:pt idx="4">
                        <c:v>0</c:v>
                      </c:pt>
                      <c:pt idx="5">
                        <c:v>0</c:v>
                      </c:pt>
                      <c:pt idx="6">
                        <c:v>0</c:v>
                      </c:pt>
                      <c:pt idx="7">
                        <c:v>3</c:v>
                      </c:pt>
                      <c:pt idx="8">
                        <c:v>2</c:v>
                      </c:pt>
                      <c:pt idx="9">
                        <c:v>4</c:v>
                      </c:pt>
                      <c:pt idx="10">
                        <c:v>8</c:v>
                      </c:pt>
                      <c:pt idx="11">
                        <c:v>3</c:v>
                      </c:pt>
                    </c:numCache>
                  </c:numRef>
                </c:val>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Pack'!$B$19</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Pack'!$C$5:$N$5</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Pack'!$C$21:$N$21</c15:sqref>
                        </c15:formulaRef>
                      </c:ext>
                    </c:extLst>
                    <c:numCache>
                      <c:formatCode>General</c:formatCode>
                      <c:ptCount val="12"/>
                      <c:pt idx="0">
                        <c:v>10</c:v>
                      </c:pt>
                      <c:pt idx="1">
                        <c:v>10</c:v>
                      </c:pt>
                      <c:pt idx="2">
                        <c:v>20</c:v>
                      </c:pt>
                      <c:pt idx="3">
                        <c:v>11</c:v>
                      </c:pt>
                      <c:pt idx="4">
                        <c:v>10</c:v>
                      </c:pt>
                      <c:pt idx="5">
                        <c:v>12</c:v>
                      </c:pt>
                      <c:pt idx="6">
                        <c:v>5</c:v>
                      </c:pt>
                      <c:pt idx="7">
                        <c:v>5</c:v>
                      </c:pt>
                      <c:pt idx="8">
                        <c:v>7</c:v>
                      </c:pt>
                      <c:pt idx="9">
                        <c:v>5</c:v>
                      </c:pt>
                      <c:pt idx="10">
                        <c:v>4</c:v>
                      </c:pt>
                      <c:pt idx="11">
                        <c:v>10</c:v>
                      </c:pt>
                    </c:numCache>
                  </c:numRef>
                </c:val>
              </c15:ser>
            </c15:filteredBarSeries>
          </c:ext>
        </c:extLst>
      </c:barChart>
      <c:catAx>
        <c:axId val="134228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6216"/>
        <c:crosses val="autoZero"/>
        <c:auto val="1"/>
        <c:lblAlgn val="ctr"/>
        <c:lblOffset val="100"/>
        <c:noMultiLvlLbl val="0"/>
      </c:catAx>
      <c:valAx>
        <c:axId val="1342262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2285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56</xdr:row>
      <xdr:rowOff>0</xdr:rowOff>
    </xdr:from>
    <xdr:to>
      <xdr:col>14</xdr:col>
      <xdr:colOff>95250</xdr:colOff>
      <xdr:row>79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28</xdr:row>
      <xdr:rowOff>142875</xdr:rowOff>
    </xdr:from>
    <xdr:to>
      <xdr:col>14</xdr:col>
      <xdr:colOff>38100</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workbookViewId="0"/>
  </sheetViews>
  <sheetFormatPr defaultColWidth="0" defaultRowHeight="12.75" zeroHeight="1" x14ac:dyDescent="0.2"/>
  <cols>
    <col min="1" max="1" width="40.140625" style="2" customWidth="1"/>
    <col min="2" max="2" width="8.140625" style="2" customWidth="1"/>
    <col min="3" max="3" width="16.85546875" style="2" customWidth="1"/>
    <col min="4" max="4" width="12" style="2" customWidth="1"/>
    <col min="5" max="5" width="9.85546875" style="2" customWidth="1"/>
    <col min="6" max="6" width="9.140625" style="2" customWidth="1"/>
    <col min="7" max="16384" width="9.140625" style="2" hidden="1"/>
  </cols>
  <sheetData>
    <row r="1" spans="1:6" ht="15.75" x14ac:dyDescent="0.25">
      <c r="A1" s="19" t="s">
        <v>83</v>
      </c>
      <c r="B1" s="1"/>
    </row>
    <row r="2" spans="1:6" ht="7.5" customHeight="1" x14ac:dyDescent="0.2">
      <c r="A2" s="17"/>
    </row>
    <row r="3" spans="1:6" x14ac:dyDescent="0.2">
      <c r="A3" s="1" t="s">
        <v>0</v>
      </c>
      <c r="C3" s="3" t="s">
        <v>1</v>
      </c>
      <c r="D3" s="3" t="s">
        <v>2</v>
      </c>
      <c r="E3" s="3" t="s">
        <v>3</v>
      </c>
      <c r="F3" s="4"/>
    </row>
    <row r="4" spans="1:6" ht="28.5" customHeight="1" x14ac:dyDescent="0.25">
      <c r="A4" s="49" t="s">
        <v>26</v>
      </c>
      <c r="B4" s="50"/>
      <c r="C4" s="45">
        <v>60187</v>
      </c>
      <c r="D4" s="45">
        <v>59426</v>
      </c>
      <c r="E4" s="40">
        <f>C4-D4</f>
        <v>761</v>
      </c>
      <c r="F4" s="8"/>
    </row>
    <row r="5" spans="1:6" ht="10.5" customHeight="1" x14ac:dyDescent="0.2">
      <c r="A5" s="5"/>
      <c r="C5" s="6"/>
      <c r="D5" s="42"/>
      <c r="E5" s="7"/>
    </row>
    <row r="6" spans="1:6" ht="30" customHeight="1" x14ac:dyDescent="0.25">
      <c r="A6" s="49" t="s">
        <v>4</v>
      </c>
      <c r="B6" s="50"/>
      <c r="C6" s="6">
        <f>SUM(C9:C10)</f>
        <v>23802</v>
      </c>
      <c r="D6" s="6">
        <f>SUM(D9:D10)</f>
        <v>23435</v>
      </c>
      <c r="E6" s="7">
        <f t="shared" ref="E6:E30" si="0">C6-D6</f>
        <v>367</v>
      </c>
    </row>
    <row r="7" spans="1:6" x14ac:dyDescent="0.2">
      <c r="A7" s="5"/>
      <c r="C7" s="6"/>
      <c r="D7" s="13"/>
      <c r="E7" s="7"/>
    </row>
    <row r="8" spans="1:6" x14ac:dyDescent="0.2">
      <c r="A8" s="9" t="s">
        <v>5</v>
      </c>
      <c r="B8" s="18">
        <f>C6</f>
        <v>23802</v>
      </c>
      <c r="C8" s="10"/>
      <c r="E8" s="7"/>
    </row>
    <row r="9" spans="1:6" x14ac:dyDescent="0.2">
      <c r="A9" s="11" t="s">
        <v>6</v>
      </c>
      <c r="B9" s="10"/>
      <c r="C9" s="12">
        <v>19344</v>
      </c>
      <c r="D9" s="41">
        <v>19051</v>
      </c>
      <c r="E9" s="7">
        <f t="shared" si="0"/>
        <v>293</v>
      </c>
    </row>
    <row r="10" spans="1:6" ht="27.75" customHeight="1" x14ac:dyDescent="0.2">
      <c r="A10" s="11" t="s">
        <v>25</v>
      </c>
      <c r="B10" s="10"/>
      <c r="C10" s="12">
        <v>4458</v>
      </c>
      <c r="D10" s="13">
        <v>4384</v>
      </c>
      <c r="E10" s="7">
        <f t="shared" si="0"/>
        <v>74</v>
      </c>
    </row>
    <row r="11" spans="1:6" ht="52.5" customHeight="1" x14ac:dyDescent="0.25">
      <c r="A11" s="49" t="s">
        <v>7</v>
      </c>
      <c r="B11" s="50"/>
      <c r="C11" s="6">
        <f>SUM(C14:C17)</f>
        <v>1007</v>
      </c>
      <c r="D11" s="6">
        <f>SUM(D14:D17)</f>
        <v>999</v>
      </c>
      <c r="E11" s="7">
        <f t="shared" si="0"/>
        <v>8</v>
      </c>
    </row>
    <row r="12" spans="1:6" ht="12.75" customHeight="1" x14ac:dyDescent="0.2">
      <c r="A12" s="5"/>
      <c r="C12" s="6"/>
      <c r="D12" s="13"/>
      <c r="E12" s="7"/>
    </row>
    <row r="13" spans="1:6" x14ac:dyDescent="0.2">
      <c r="A13" s="9" t="s">
        <v>5</v>
      </c>
      <c r="B13" s="18">
        <f>C11</f>
        <v>1007</v>
      </c>
      <c r="C13" s="10"/>
      <c r="E13" s="7"/>
    </row>
    <row r="14" spans="1:6" ht="25.5" x14ac:dyDescent="0.2">
      <c r="A14" s="11" t="s">
        <v>8</v>
      </c>
      <c r="B14" s="10"/>
      <c r="C14" s="9">
        <v>3</v>
      </c>
      <c r="D14" s="2">
        <v>3</v>
      </c>
      <c r="E14" s="7">
        <f t="shared" si="0"/>
        <v>0</v>
      </c>
    </row>
    <row r="15" spans="1:6" ht="14.25" customHeight="1" x14ac:dyDescent="0.2">
      <c r="A15" s="11" t="s">
        <v>9</v>
      </c>
      <c r="B15" s="10"/>
      <c r="C15" s="9">
        <v>442</v>
      </c>
      <c r="D15" s="2">
        <v>441</v>
      </c>
      <c r="E15" s="7">
        <f t="shared" si="0"/>
        <v>1</v>
      </c>
    </row>
    <row r="16" spans="1:6" ht="25.5" x14ac:dyDescent="0.2">
      <c r="A16" s="11" t="s">
        <v>10</v>
      </c>
      <c r="B16" s="10"/>
      <c r="C16" s="12">
        <v>347</v>
      </c>
      <c r="D16" s="13">
        <v>343</v>
      </c>
      <c r="E16" s="7">
        <f t="shared" si="0"/>
        <v>4</v>
      </c>
    </row>
    <row r="17" spans="1:5" ht="38.25" x14ac:dyDescent="0.2">
      <c r="A17" s="11" t="s">
        <v>11</v>
      </c>
      <c r="B17" s="10"/>
      <c r="C17" s="9">
        <v>215</v>
      </c>
      <c r="D17" s="2">
        <v>212</v>
      </c>
      <c r="E17" s="7">
        <f t="shared" si="0"/>
        <v>3</v>
      </c>
    </row>
    <row r="18" spans="1:5" ht="39" customHeight="1" x14ac:dyDescent="0.25">
      <c r="A18" s="49" t="s">
        <v>12</v>
      </c>
      <c r="B18" s="50"/>
      <c r="C18" s="6">
        <v>3029</v>
      </c>
      <c r="D18" s="13">
        <v>2984</v>
      </c>
      <c r="E18" s="7">
        <f t="shared" si="0"/>
        <v>45</v>
      </c>
    </row>
    <row r="19" spans="1:5" ht="42.75" customHeight="1" x14ac:dyDescent="0.25">
      <c r="A19" s="51" t="s">
        <v>28</v>
      </c>
      <c r="B19" s="50"/>
      <c r="C19" s="6">
        <f>SUM($C$22:$C$35)</f>
        <v>27946</v>
      </c>
      <c r="D19" s="6">
        <f>SUM($D$22:$D$35)</f>
        <v>27609</v>
      </c>
      <c r="E19" s="7">
        <f t="shared" si="0"/>
        <v>337</v>
      </c>
    </row>
    <row r="20" spans="1:5" ht="7.5" customHeight="1" x14ac:dyDescent="0.2">
      <c r="A20" s="15"/>
      <c r="E20" s="7"/>
    </row>
    <row r="21" spans="1:5" x14ac:dyDescent="0.2">
      <c r="A21" s="9" t="s">
        <v>5</v>
      </c>
      <c r="B21" s="18">
        <f>C19</f>
        <v>27946</v>
      </c>
      <c r="C21" s="10"/>
      <c r="E21" s="7"/>
    </row>
    <row r="22" spans="1:5" ht="12.75" customHeight="1" x14ac:dyDescent="0.2">
      <c r="A22" s="11" t="s">
        <v>13</v>
      </c>
      <c r="B22" s="10"/>
      <c r="C22" s="9">
        <v>5121</v>
      </c>
      <c r="D22" s="43">
        <v>5090</v>
      </c>
      <c r="E22" s="7">
        <f t="shared" si="0"/>
        <v>31</v>
      </c>
    </row>
    <row r="23" spans="1:5" x14ac:dyDescent="0.2">
      <c r="A23" s="11" t="s">
        <v>14</v>
      </c>
      <c r="B23" s="10"/>
      <c r="C23" s="9">
        <v>18</v>
      </c>
      <c r="D23" s="43">
        <v>18</v>
      </c>
      <c r="E23" s="7">
        <f t="shared" si="0"/>
        <v>0</v>
      </c>
    </row>
    <row r="24" spans="1:5" x14ac:dyDescent="0.2">
      <c r="A24" s="11" t="s">
        <v>75</v>
      </c>
      <c r="B24" s="10"/>
      <c r="C24" s="9">
        <v>76</v>
      </c>
      <c r="D24" s="43">
        <v>76</v>
      </c>
      <c r="E24" s="7">
        <f t="shared" si="0"/>
        <v>0</v>
      </c>
    </row>
    <row r="25" spans="1:5" ht="12.75" customHeight="1" x14ac:dyDescent="0.2">
      <c r="A25" s="11" t="s">
        <v>15</v>
      </c>
      <c r="B25" s="10"/>
      <c r="C25" s="9">
        <v>142</v>
      </c>
      <c r="D25" s="43">
        <v>139</v>
      </c>
      <c r="E25" s="7">
        <f t="shared" si="0"/>
        <v>3</v>
      </c>
    </row>
    <row r="26" spans="1:5" x14ac:dyDescent="0.2">
      <c r="A26" s="11" t="s">
        <v>16</v>
      </c>
      <c r="B26" s="10"/>
      <c r="C26" s="9">
        <v>878</v>
      </c>
      <c r="D26" s="43">
        <v>870</v>
      </c>
      <c r="E26" s="7">
        <f t="shared" si="0"/>
        <v>8</v>
      </c>
    </row>
    <row r="27" spans="1:5" x14ac:dyDescent="0.2">
      <c r="A27" s="11" t="s">
        <v>17</v>
      </c>
      <c r="B27" s="10"/>
      <c r="C27" s="9">
        <v>2120</v>
      </c>
      <c r="D27" s="43">
        <v>2105</v>
      </c>
      <c r="E27" s="7">
        <f t="shared" si="0"/>
        <v>15</v>
      </c>
    </row>
    <row r="28" spans="1:5" x14ac:dyDescent="0.2">
      <c r="A28" s="11" t="s">
        <v>18</v>
      </c>
      <c r="B28" s="10"/>
      <c r="C28" s="9">
        <v>81</v>
      </c>
      <c r="D28" s="43">
        <v>80</v>
      </c>
      <c r="E28" s="7">
        <f t="shared" si="0"/>
        <v>1</v>
      </c>
    </row>
    <row r="29" spans="1:5" x14ac:dyDescent="0.2">
      <c r="A29" s="11" t="s">
        <v>19</v>
      </c>
      <c r="B29" s="10"/>
      <c r="C29" s="9">
        <v>11</v>
      </c>
      <c r="D29" s="43">
        <v>11</v>
      </c>
      <c r="E29" s="7">
        <f t="shared" si="0"/>
        <v>0</v>
      </c>
    </row>
    <row r="30" spans="1:5" x14ac:dyDescent="0.2">
      <c r="A30" s="16" t="s">
        <v>20</v>
      </c>
      <c r="B30" s="10"/>
      <c r="C30" s="9">
        <v>11568</v>
      </c>
      <c r="D30" s="43">
        <v>11370</v>
      </c>
      <c r="E30" s="7">
        <f t="shared" si="0"/>
        <v>198</v>
      </c>
    </row>
    <row r="31" spans="1:5" x14ac:dyDescent="0.2">
      <c r="A31" s="11" t="s">
        <v>21</v>
      </c>
      <c r="B31" s="10"/>
      <c r="C31" s="9">
        <v>7723</v>
      </c>
      <c r="D31" s="43">
        <v>7642</v>
      </c>
      <c r="E31" s="7">
        <f>C31-D31</f>
        <v>81</v>
      </c>
    </row>
    <row r="32" spans="1:5" x14ac:dyDescent="0.2">
      <c r="A32" s="11" t="s">
        <v>24</v>
      </c>
      <c r="B32" s="10"/>
      <c r="C32" s="9">
        <v>93</v>
      </c>
      <c r="D32" s="43">
        <v>93</v>
      </c>
      <c r="E32" s="7">
        <f>C32-D32</f>
        <v>0</v>
      </c>
    </row>
    <row r="33" spans="1:6" ht="25.5" x14ac:dyDescent="0.2">
      <c r="A33" s="11" t="s">
        <v>76</v>
      </c>
      <c r="B33" s="10"/>
      <c r="C33" s="9">
        <v>15</v>
      </c>
      <c r="D33" s="43">
        <v>15</v>
      </c>
      <c r="E33" s="7">
        <f>C33-D33</f>
        <v>0</v>
      </c>
    </row>
    <row r="34" spans="1:6" x14ac:dyDescent="0.2">
      <c r="A34" s="11" t="s">
        <v>78</v>
      </c>
      <c r="B34" s="10"/>
      <c r="C34" s="9">
        <v>88</v>
      </c>
      <c r="D34" s="43">
        <v>88</v>
      </c>
      <c r="E34" s="7">
        <f>C34-D34</f>
        <v>0</v>
      </c>
    </row>
    <row r="35" spans="1:6" ht="25.5" x14ac:dyDescent="0.2">
      <c r="A35" s="11" t="s">
        <v>79</v>
      </c>
      <c r="B35" s="10"/>
      <c r="C35" s="9">
        <v>12</v>
      </c>
      <c r="D35" s="43">
        <v>12</v>
      </c>
      <c r="E35" s="7">
        <f>C35-D35</f>
        <v>0</v>
      </c>
    </row>
    <row r="36" spans="1:6" ht="9" customHeight="1" x14ac:dyDescent="0.2">
      <c r="A36" s="14"/>
      <c r="C36" s="1"/>
      <c r="E36" s="7"/>
    </row>
    <row r="37" spans="1:6" x14ac:dyDescent="0.2">
      <c r="A37" s="1" t="s">
        <v>22</v>
      </c>
      <c r="C37" s="6">
        <f>C4-C6-C11-C18-C19</f>
        <v>4403</v>
      </c>
      <c r="D37" s="6">
        <v>4431</v>
      </c>
      <c r="E37" s="7">
        <f>C37-D37</f>
        <v>-28</v>
      </c>
    </row>
    <row r="38" spans="1:6" x14ac:dyDescent="0.2">
      <c r="A38" s="1" t="s">
        <v>23</v>
      </c>
    </row>
    <row r="39" spans="1:6" ht="7.5" customHeight="1" x14ac:dyDescent="0.2"/>
    <row r="40" spans="1:6" ht="33" customHeight="1" x14ac:dyDescent="0.25">
      <c r="A40" s="52" t="s">
        <v>27</v>
      </c>
      <c r="B40" s="53"/>
      <c r="C40" s="53"/>
      <c r="D40" s="53"/>
      <c r="E40" s="53"/>
      <c r="F40" s="48"/>
    </row>
    <row r="41" spans="1:6" ht="33" customHeight="1" x14ac:dyDescent="0.25">
      <c r="A41" s="47"/>
      <c r="B41" s="48"/>
      <c r="C41" s="48"/>
      <c r="D41" s="48"/>
      <c r="E41" s="48"/>
      <c r="F41" s="48"/>
    </row>
    <row r="42" spans="1:6" x14ac:dyDescent="0.2">
      <c r="A42" s="46"/>
      <c r="B42" s="46"/>
      <c r="C42" s="46"/>
      <c r="D42" s="46"/>
      <c r="E42" s="46"/>
      <c r="F42" s="46"/>
    </row>
  </sheetData>
  <mergeCells count="8">
    <mergeCell ref="A42:F42"/>
    <mergeCell ref="A41:F41"/>
    <mergeCell ref="A4:B4"/>
    <mergeCell ref="A19:B19"/>
    <mergeCell ref="A18:B18"/>
    <mergeCell ref="A11:B11"/>
    <mergeCell ref="A6:B6"/>
    <mergeCell ref="A40:F40"/>
  </mergeCells>
  <pageMargins left="0.74803149606299213" right="0.74803149606299213" top="1.5354330708661419" bottom="0.98425196850393704" header="0.51181102362204722" footer="0.51181102362204722"/>
  <pageSetup paperSize="9" scale="87" orientation="portrait" r:id="rId1"/>
  <headerFooter alignWithMargins="0">
    <oddFooter>&amp;LEL Disease MI&amp;C&amp;P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election activeCell="C6" sqref="C6"/>
    </sheetView>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29</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44</v>
      </c>
      <c r="C6" s="28">
        <v>761</v>
      </c>
      <c r="D6" s="28"/>
      <c r="E6" s="28"/>
      <c r="F6" s="28"/>
      <c r="G6" s="28"/>
      <c r="H6" s="28"/>
      <c r="I6" s="28"/>
      <c r="J6" s="28"/>
      <c r="K6" s="28"/>
      <c r="L6" s="28"/>
      <c r="M6" s="28"/>
      <c r="N6" s="28"/>
    </row>
    <row r="7" spans="2:16" x14ac:dyDescent="0.25">
      <c r="B7" s="26" t="s">
        <v>45</v>
      </c>
      <c r="C7" s="28">
        <f>C6</f>
        <v>761</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44</v>
      </c>
      <c r="C11" s="28">
        <v>888</v>
      </c>
      <c r="D11" s="28">
        <v>847</v>
      </c>
      <c r="E11" s="28">
        <v>815</v>
      </c>
      <c r="F11" s="28">
        <v>861</v>
      </c>
      <c r="G11" s="28">
        <v>615</v>
      </c>
      <c r="H11" s="28">
        <v>844</v>
      </c>
      <c r="I11" s="28">
        <v>855</v>
      </c>
      <c r="J11" s="28">
        <v>944</v>
      </c>
      <c r="K11" s="28">
        <v>702</v>
      </c>
      <c r="L11" s="28">
        <v>803</v>
      </c>
      <c r="M11" s="28">
        <v>903</v>
      </c>
      <c r="N11" s="28">
        <v>725</v>
      </c>
    </row>
    <row r="12" spans="2:16" x14ac:dyDescent="0.25">
      <c r="B12" s="26" t="s">
        <v>45</v>
      </c>
      <c r="C12" s="28">
        <f>C11</f>
        <v>888</v>
      </c>
      <c r="D12" s="28">
        <f t="shared" ref="D12" si="0">C12+D11</f>
        <v>1735</v>
      </c>
      <c r="E12" s="28">
        <f t="shared" ref="E12:N12" si="1">D12+E11</f>
        <v>2550</v>
      </c>
      <c r="F12" s="28">
        <f t="shared" si="1"/>
        <v>3411</v>
      </c>
      <c r="G12" s="28">
        <f t="shared" si="1"/>
        <v>4026</v>
      </c>
      <c r="H12" s="28">
        <f t="shared" si="1"/>
        <v>4870</v>
      </c>
      <c r="I12" s="28">
        <f t="shared" si="1"/>
        <v>5725</v>
      </c>
      <c r="J12" s="28">
        <f t="shared" si="1"/>
        <v>6669</v>
      </c>
      <c r="K12" s="28">
        <f t="shared" si="1"/>
        <v>7371</v>
      </c>
      <c r="L12" s="28">
        <f t="shared" si="1"/>
        <v>8174</v>
      </c>
      <c r="M12" s="28">
        <f t="shared" si="1"/>
        <v>9077</v>
      </c>
      <c r="N12" s="28">
        <f t="shared" si="1"/>
        <v>9802</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44</v>
      </c>
      <c r="C16" s="28">
        <v>1630</v>
      </c>
      <c r="D16" s="28">
        <v>1865</v>
      </c>
      <c r="E16" s="28">
        <v>1895</v>
      </c>
      <c r="F16" s="28">
        <v>1626</v>
      </c>
      <c r="G16" s="28">
        <v>1397</v>
      </c>
      <c r="H16" s="28">
        <v>1373</v>
      </c>
      <c r="I16" s="28">
        <v>1222</v>
      </c>
      <c r="J16" s="28">
        <v>1100</v>
      </c>
      <c r="K16" s="28">
        <v>981</v>
      </c>
      <c r="L16" s="28">
        <v>861</v>
      </c>
      <c r="M16" s="28">
        <v>1000</v>
      </c>
      <c r="N16" s="28">
        <v>823</v>
      </c>
    </row>
    <row r="17" spans="2:16" x14ac:dyDescent="0.25">
      <c r="B17" s="26" t="s">
        <v>45</v>
      </c>
      <c r="C17" s="28">
        <f>C16</f>
        <v>1630</v>
      </c>
      <c r="D17" s="28">
        <f t="shared" ref="D17" si="2">C17+D16</f>
        <v>3495</v>
      </c>
      <c r="E17" s="28">
        <f t="shared" ref="E17" si="3">D17+E16</f>
        <v>5390</v>
      </c>
      <c r="F17" s="28">
        <f t="shared" ref="F17" si="4">E17+F16</f>
        <v>7016</v>
      </c>
      <c r="G17" s="28">
        <f t="shared" ref="G17:N17" si="5">F17+G16</f>
        <v>8413</v>
      </c>
      <c r="H17" s="28">
        <f t="shared" si="5"/>
        <v>9786</v>
      </c>
      <c r="I17" s="28">
        <f t="shared" si="5"/>
        <v>11008</v>
      </c>
      <c r="J17" s="28">
        <f t="shared" si="5"/>
        <v>12108</v>
      </c>
      <c r="K17" s="28">
        <f t="shared" si="5"/>
        <v>13089</v>
      </c>
      <c r="L17" s="28">
        <f t="shared" si="5"/>
        <v>13950</v>
      </c>
      <c r="M17" s="28">
        <f t="shared" si="5"/>
        <v>14950</v>
      </c>
      <c r="N17" s="28">
        <f t="shared" si="5"/>
        <v>15773</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44</v>
      </c>
      <c r="C21" s="28">
        <v>1304</v>
      </c>
      <c r="D21" s="28">
        <v>1609</v>
      </c>
      <c r="E21" s="28">
        <v>1588</v>
      </c>
      <c r="F21" s="28">
        <v>1518</v>
      </c>
      <c r="G21" s="28">
        <v>1311</v>
      </c>
      <c r="H21" s="28">
        <v>1813</v>
      </c>
      <c r="I21" s="28">
        <v>2368</v>
      </c>
      <c r="J21" s="28">
        <v>2655</v>
      </c>
      <c r="K21" s="28">
        <v>2257</v>
      </c>
      <c r="L21" s="28">
        <v>1850</v>
      </c>
      <c r="M21" s="28">
        <v>1975</v>
      </c>
      <c r="N21" s="28">
        <v>1782</v>
      </c>
    </row>
    <row r="22" spans="2:16" x14ac:dyDescent="0.25">
      <c r="B22" s="26" t="s">
        <v>45</v>
      </c>
      <c r="C22" s="28">
        <f>C21</f>
        <v>1304</v>
      </c>
      <c r="D22" s="28">
        <f t="shared" ref="D22:N22" si="6">C22+D21</f>
        <v>2913</v>
      </c>
      <c r="E22" s="28">
        <f t="shared" si="6"/>
        <v>4501</v>
      </c>
      <c r="F22" s="28">
        <f t="shared" si="6"/>
        <v>6019</v>
      </c>
      <c r="G22" s="28">
        <f t="shared" si="6"/>
        <v>7330</v>
      </c>
      <c r="H22" s="28">
        <f t="shared" si="6"/>
        <v>9143</v>
      </c>
      <c r="I22" s="28">
        <f t="shared" si="6"/>
        <v>11511</v>
      </c>
      <c r="J22" s="28">
        <f t="shared" si="6"/>
        <v>14166</v>
      </c>
      <c r="K22" s="28">
        <f t="shared" si="6"/>
        <v>16423</v>
      </c>
      <c r="L22" s="28">
        <f t="shared" si="6"/>
        <v>18273</v>
      </c>
      <c r="M22" s="28">
        <f t="shared" si="6"/>
        <v>20248</v>
      </c>
      <c r="N22" s="28">
        <f t="shared" si="6"/>
        <v>22030</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44</v>
      </c>
      <c r="C26" s="28">
        <v>167</v>
      </c>
      <c r="D26" s="28">
        <v>334</v>
      </c>
      <c r="E26" s="28">
        <v>621</v>
      </c>
      <c r="F26" s="28">
        <v>815</v>
      </c>
      <c r="G26" s="28">
        <v>725</v>
      </c>
      <c r="H26" s="28">
        <v>1072</v>
      </c>
      <c r="I26" s="28">
        <v>1001</v>
      </c>
      <c r="J26" s="28">
        <v>1254</v>
      </c>
      <c r="K26" s="28">
        <v>1390</v>
      </c>
      <c r="L26" s="28">
        <v>1360</v>
      </c>
      <c r="M26" s="28">
        <v>1354</v>
      </c>
      <c r="N26" s="28">
        <v>1728</v>
      </c>
    </row>
    <row r="27" spans="2:16" x14ac:dyDescent="0.25">
      <c r="B27" s="26" t="s">
        <v>45</v>
      </c>
      <c r="C27" s="28">
        <f>C26</f>
        <v>167</v>
      </c>
      <c r="D27" s="28">
        <f t="shared" ref="D27:N27" si="7">C27+D26</f>
        <v>501</v>
      </c>
      <c r="E27" s="28">
        <f t="shared" si="7"/>
        <v>1122</v>
      </c>
      <c r="F27" s="28">
        <f t="shared" si="7"/>
        <v>1937</v>
      </c>
      <c r="G27" s="28">
        <f t="shared" si="7"/>
        <v>2662</v>
      </c>
      <c r="H27" s="28">
        <f t="shared" si="7"/>
        <v>3734</v>
      </c>
      <c r="I27" s="28">
        <f t="shared" si="7"/>
        <v>4735</v>
      </c>
      <c r="J27" s="28">
        <f t="shared" si="7"/>
        <v>5989</v>
      </c>
      <c r="K27" s="28">
        <f t="shared" si="7"/>
        <v>7379</v>
      </c>
      <c r="L27" s="28">
        <f t="shared" si="7"/>
        <v>8739</v>
      </c>
      <c r="M27" s="28">
        <f t="shared" si="7"/>
        <v>10093</v>
      </c>
      <c r="N27" s="28">
        <f t="shared" si="7"/>
        <v>11821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46</v>
      </c>
      <c r="C51" s="25"/>
      <c r="D51" s="25"/>
      <c r="E51" s="25"/>
      <c r="F51" s="25"/>
      <c r="G51" s="25"/>
      <c r="H51" s="25"/>
      <c r="I51" s="25"/>
      <c r="J51" s="25"/>
      <c r="K51" s="25"/>
      <c r="L51" s="25"/>
      <c r="M51" s="25"/>
      <c r="N51" s="25"/>
    </row>
    <row r="52" spans="2:16" x14ac:dyDescent="0.25">
      <c r="B52" s="26" t="s">
        <v>31</v>
      </c>
      <c r="C52" s="27" t="str">
        <f>$D$10</f>
        <v>Sept</v>
      </c>
      <c r="D52" s="27" t="str">
        <f>$E$10</f>
        <v>Oct</v>
      </c>
      <c r="E52" s="27" t="str">
        <f>$F$10</f>
        <v>Nov</v>
      </c>
      <c r="F52" s="27" t="str">
        <f>$G$10</f>
        <v>Dec</v>
      </c>
      <c r="G52" s="27" t="str">
        <f>$H$10</f>
        <v>Jan</v>
      </c>
      <c r="H52" s="27" t="str">
        <f>$I$10</f>
        <v>Feb</v>
      </c>
      <c r="I52" s="27" t="str">
        <f>$J$10</f>
        <v>Mar</v>
      </c>
      <c r="J52" s="27" t="str">
        <f>$K$10</f>
        <v>Apr</v>
      </c>
      <c r="K52" s="27" t="str">
        <f>$L$10</f>
        <v>May</v>
      </c>
      <c r="L52" s="27" t="str">
        <f>$M$10</f>
        <v>Jun</v>
      </c>
      <c r="M52" s="27" t="str">
        <f>$N$10</f>
        <v>Jul</v>
      </c>
      <c r="N52" s="27" t="str">
        <f>$C$5</f>
        <v>Aug</v>
      </c>
    </row>
    <row r="53" spans="2:16" x14ac:dyDescent="0.25">
      <c r="B53" s="26" t="s">
        <v>44</v>
      </c>
      <c r="C53" s="30">
        <f>$D$11</f>
        <v>847</v>
      </c>
      <c r="D53" s="30">
        <f>$E$11</f>
        <v>815</v>
      </c>
      <c r="E53" s="30">
        <f>$F$11</f>
        <v>861</v>
      </c>
      <c r="F53" s="30">
        <f>$G$11</f>
        <v>615</v>
      </c>
      <c r="G53" s="30">
        <f>$H$11</f>
        <v>844</v>
      </c>
      <c r="H53" s="30">
        <f>$I$11</f>
        <v>855</v>
      </c>
      <c r="I53" s="30">
        <f>$J$11</f>
        <v>944</v>
      </c>
      <c r="J53" s="30">
        <f>$K$11</f>
        <v>702</v>
      </c>
      <c r="K53" s="30">
        <f>$L$11</f>
        <v>803</v>
      </c>
      <c r="L53" s="30">
        <f>$M$11</f>
        <v>903</v>
      </c>
      <c r="M53" s="30">
        <f>$N$11</f>
        <v>725</v>
      </c>
      <c r="N53" s="30">
        <f>$C$6</f>
        <v>761</v>
      </c>
    </row>
    <row r="54" spans="2:16" ht="30" customHeight="1" x14ac:dyDescent="0.25">
      <c r="B54" s="31" t="s">
        <v>47</v>
      </c>
      <c r="C54" s="28">
        <f>SUM($E$16:$N$16,$C$11:$D$11)</f>
        <v>14013</v>
      </c>
      <c r="D54" s="28">
        <f>SUM($F$16:$N$16,$C$11:$E$11)</f>
        <v>12933</v>
      </c>
      <c r="E54" s="28">
        <f>SUM($G$16:$N$16,$C$11:$F$11)</f>
        <v>12168</v>
      </c>
      <c r="F54" s="28">
        <f>SUM($H$16:$N$16,$C$11:$G$11)</f>
        <v>11386</v>
      </c>
      <c r="G54" s="28">
        <f>SUM($I$16:$N$16,$C$11:$H$11)</f>
        <v>10857</v>
      </c>
      <c r="H54" s="28">
        <f>SUM($J$16:$N$16,$C$11:$I$11)</f>
        <v>10490</v>
      </c>
      <c r="I54" s="28">
        <f>SUM($K$16:$N$16,$C$11:$J$11)</f>
        <v>10334</v>
      </c>
      <c r="J54" s="28">
        <f>SUM($L$16:$N$16,$C$11:$K$11)</f>
        <v>10055</v>
      </c>
      <c r="K54" s="28">
        <f>SUM($M$16:$N$16,$C$11:$L$11)</f>
        <v>9997</v>
      </c>
      <c r="L54" s="28">
        <f>SUM($N$16,$C$11:$M$11)</f>
        <v>9900</v>
      </c>
      <c r="M54" s="28">
        <f>SUM($C$11:$N$11)</f>
        <v>9802</v>
      </c>
      <c r="N54" s="28">
        <f>SUM($D$11:$N$11,$C$6)</f>
        <v>9675</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4" x14ac:dyDescent="0.25">
      <c r="A81" s="24" t="s">
        <v>48</v>
      </c>
    </row>
    <row r="82" spans="1:14" ht="30" customHeight="1" x14ac:dyDescent="0.25">
      <c r="A82" s="20">
        <v>1</v>
      </c>
      <c r="B82" s="54" t="s">
        <v>49</v>
      </c>
      <c r="C82" s="55"/>
      <c r="D82" s="55"/>
      <c r="E82" s="55"/>
      <c r="F82" s="55"/>
      <c r="G82" s="55"/>
      <c r="H82" s="55"/>
      <c r="I82" s="55"/>
      <c r="J82" s="55"/>
      <c r="K82" s="55"/>
      <c r="L82" s="55"/>
      <c r="M82" s="55"/>
      <c r="N82" s="55"/>
    </row>
    <row r="83" spans="1:14" x14ac:dyDescent="0.25">
      <c r="A83" s="20">
        <v>2</v>
      </c>
      <c r="B83" s="32" t="s">
        <v>50</v>
      </c>
    </row>
    <row r="84" spans="1:14" x14ac:dyDescent="0.25"/>
    <row r="85" spans="1:14" ht="15" hidden="1" customHeight="1" x14ac:dyDescent="0.25"/>
    <row r="86" spans="1:14" ht="15" hidden="1" customHeight="1" x14ac:dyDescent="0.25"/>
    <row r="87" spans="1:14" ht="15" hidden="1" customHeight="1" x14ac:dyDescent="0.25"/>
    <row r="88" spans="1:14" ht="15" hidden="1" customHeight="1" x14ac:dyDescent="0.25"/>
    <row r="89" spans="1:14" ht="15" hidden="1" customHeight="1" x14ac:dyDescent="0.25"/>
    <row r="90" spans="1:14" ht="15" hidden="1" customHeight="1" x14ac:dyDescent="0.25"/>
    <row r="91" spans="1:14" ht="15" hidden="1" customHeight="1" x14ac:dyDescent="0.25"/>
    <row r="92" spans="1:14" ht="15" hidden="1" customHeight="1" x14ac:dyDescent="0.25"/>
    <row r="93" spans="1:14" ht="15" hidden="1" customHeight="1" x14ac:dyDescent="0.25"/>
    <row r="94" spans="1:14" ht="15" hidden="1" customHeight="1" x14ac:dyDescent="0.25"/>
    <row r="95" spans="1:14" ht="15" hidden="1" customHeight="1" x14ac:dyDescent="0.25"/>
    <row r="96" spans="1:14" ht="15" hidden="1" customHeight="1" x14ac:dyDescent="0.25"/>
    <row r="97" ht="15" hidden="1" customHeight="1" x14ac:dyDescent="0.25"/>
    <row r="98" ht="15" hidden="1" customHeight="1" x14ac:dyDescent="0.25"/>
    <row r="99" ht="15" hidden="1" customHeight="1" x14ac:dyDescent="0.25"/>
  </sheetData>
  <mergeCells count="1">
    <mergeCell ref="B82:N82"/>
  </mergeCells>
  <pageMargins left="0.74803149606299213" right="0.74803149606299213" top="1.5354330708661419" bottom="0.98425196850393704" header="0.51181102362204722" footer="0.51181102362204722"/>
  <pageSetup paperSize="9" scale="69" orientation="portrait" r:id="rId1"/>
  <headerFooter alignWithMargins="0">
    <oddFooter>&amp;LEL Disease MI&amp;C&amp;P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workbookViewId="0">
      <selection activeCell="C7" sqref="C7"/>
    </sheetView>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51</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44</v>
      </c>
      <c r="C6" s="28">
        <v>367</v>
      </c>
      <c r="D6" s="28"/>
      <c r="E6" s="28"/>
      <c r="F6" s="28"/>
      <c r="G6" s="28"/>
      <c r="H6" s="28"/>
      <c r="I6" s="28"/>
      <c r="J6" s="28"/>
      <c r="K6" s="28"/>
      <c r="L6" s="28"/>
      <c r="M6" s="28"/>
      <c r="N6" s="28"/>
    </row>
    <row r="7" spans="2:16" x14ac:dyDescent="0.25">
      <c r="B7" s="26" t="s">
        <v>45</v>
      </c>
      <c r="C7" s="28">
        <f>C6</f>
        <v>367</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44</v>
      </c>
      <c r="C11" s="28">
        <v>431</v>
      </c>
      <c r="D11" s="28">
        <v>370</v>
      </c>
      <c r="E11" s="28">
        <v>359</v>
      </c>
      <c r="F11" s="28">
        <v>366</v>
      </c>
      <c r="G11" s="28">
        <v>312</v>
      </c>
      <c r="H11" s="28">
        <v>328</v>
      </c>
      <c r="I11" s="28">
        <v>227</v>
      </c>
      <c r="J11" s="28">
        <v>429</v>
      </c>
      <c r="K11" s="28">
        <v>271</v>
      </c>
      <c r="L11" s="28">
        <v>382</v>
      </c>
      <c r="M11" s="28">
        <v>348</v>
      </c>
      <c r="N11" s="28">
        <v>348</v>
      </c>
    </row>
    <row r="12" spans="2:16" x14ac:dyDescent="0.25">
      <c r="B12" s="26" t="s">
        <v>45</v>
      </c>
      <c r="C12" s="28">
        <f>C11</f>
        <v>431</v>
      </c>
      <c r="D12" s="28">
        <f t="shared" ref="D12:N12" si="0">C12+D11</f>
        <v>801</v>
      </c>
      <c r="E12" s="28">
        <f t="shared" si="0"/>
        <v>1160</v>
      </c>
      <c r="F12" s="28">
        <f t="shared" si="0"/>
        <v>1526</v>
      </c>
      <c r="G12" s="28">
        <f t="shared" si="0"/>
        <v>1838</v>
      </c>
      <c r="H12" s="28">
        <f t="shared" si="0"/>
        <v>2166</v>
      </c>
      <c r="I12" s="28">
        <f t="shared" si="0"/>
        <v>2393</v>
      </c>
      <c r="J12" s="28">
        <f t="shared" si="0"/>
        <v>2822</v>
      </c>
      <c r="K12" s="28">
        <f t="shared" si="0"/>
        <v>3093</v>
      </c>
      <c r="L12" s="28">
        <f t="shared" si="0"/>
        <v>3475</v>
      </c>
      <c r="M12" s="28">
        <f t="shared" si="0"/>
        <v>3823</v>
      </c>
      <c r="N12" s="28">
        <f t="shared" si="0"/>
        <v>4171</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44</v>
      </c>
      <c r="C16" s="28">
        <v>655</v>
      </c>
      <c r="D16" s="28">
        <v>705</v>
      </c>
      <c r="E16" s="28">
        <v>716</v>
      </c>
      <c r="F16" s="28">
        <v>710</v>
      </c>
      <c r="G16" s="28">
        <v>655</v>
      </c>
      <c r="H16" s="28">
        <v>607</v>
      </c>
      <c r="I16" s="28">
        <v>500</v>
      </c>
      <c r="J16" s="28">
        <v>599</v>
      </c>
      <c r="K16" s="28">
        <v>458</v>
      </c>
      <c r="L16" s="28">
        <v>447</v>
      </c>
      <c r="M16" s="28">
        <v>382</v>
      </c>
      <c r="N16" s="28">
        <v>385</v>
      </c>
    </row>
    <row r="17" spans="2:16" x14ac:dyDescent="0.25">
      <c r="B17" s="26" t="s">
        <v>45</v>
      </c>
      <c r="C17" s="28">
        <f>C16</f>
        <v>655</v>
      </c>
      <c r="D17" s="28">
        <f t="shared" ref="D17:N17" si="1">C17+D16</f>
        <v>1360</v>
      </c>
      <c r="E17" s="28">
        <f t="shared" si="1"/>
        <v>2076</v>
      </c>
      <c r="F17" s="28">
        <f t="shared" si="1"/>
        <v>2786</v>
      </c>
      <c r="G17" s="28">
        <f t="shared" si="1"/>
        <v>3441</v>
      </c>
      <c r="H17" s="28">
        <f t="shared" si="1"/>
        <v>4048</v>
      </c>
      <c r="I17" s="28">
        <f t="shared" si="1"/>
        <v>4548</v>
      </c>
      <c r="J17" s="28">
        <f t="shared" si="1"/>
        <v>5147</v>
      </c>
      <c r="K17" s="28">
        <f t="shared" si="1"/>
        <v>5605</v>
      </c>
      <c r="L17" s="28">
        <f t="shared" si="1"/>
        <v>6052</v>
      </c>
      <c r="M17" s="28">
        <f t="shared" si="1"/>
        <v>6434</v>
      </c>
      <c r="N17" s="28">
        <f t="shared" si="1"/>
        <v>6819</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44</v>
      </c>
      <c r="C21" s="28">
        <v>512</v>
      </c>
      <c r="D21" s="28">
        <v>559</v>
      </c>
      <c r="E21" s="28">
        <v>552</v>
      </c>
      <c r="F21" s="28">
        <v>535</v>
      </c>
      <c r="G21" s="28">
        <v>559</v>
      </c>
      <c r="H21" s="28">
        <v>583</v>
      </c>
      <c r="I21" s="28">
        <v>426</v>
      </c>
      <c r="J21" s="28">
        <v>841</v>
      </c>
      <c r="K21" s="28">
        <v>860</v>
      </c>
      <c r="L21" s="28">
        <v>781</v>
      </c>
      <c r="M21" s="28">
        <v>999</v>
      </c>
      <c r="N21" s="28">
        <v>877</v>
      </c>
    </row>
    <row r="22" spans="2:16" x14ac:dyDescent="0.25">
      <c r="B22" s="26" t="s">
        <v>45</v>
      </c>
      <c r="C22" s="28">
        <f>C21</f>
        <v>512</v>
      </c>
      <c r="D22" s="28">
        <f t="shared" ref="D22:N22" si="2">C22+D21</f>
        <v>1071</v>
      </c>
      <c r="E22" s="28">
        <f t="shared" si="2"/>
        <v>1623</v>
      </c>
      <c r="F22" s="28">
        <f t="shared" si="2"/>
        <v>2158</v>
      </c>
      <c r="G22" s="28">
        <f t="shared" si="2"/>
        <v>2717</v>
      </c>
      <c r="H22" s="28">
        <f t="shared" si="2"/>
        <v>3300</v>
      </c>
      <c r="I22" s="28">
        <f t="shared" si="2"/>
        <v>3726</v>
      </c>
      <c r="J22" s="28">
        <f t="shared" si="2"/>
        <v>4567</v>
      </c>
      <c r="K22" s="28">
        <f t="shared" si="2"/>
        <v>5427</v>
      </c>
      <c r="L22" s="28">
        <f t="shared" si="2"/>
        <v>6208</v>
      </c>
      <c r="M22" s="28">
        <f t="shared" si="2"/>
        <v>7207</v>
      </c>
      <c r="N22" s="28">
        <f t="shared" si="2"/>
        <v>8084</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44</v>
      </c>
      <c r="C26" s="28">
        <v>1</v>
      </c>
      <c r="D26" s="28">
        <v>47</v>
      </c>
      <c r="E26" s="28">
        <v>197</v>
      </c>
      <c r="F26" s="28">
        <v>284</v>
      </c>
      <c r="G26" s="28">
        <v>346</v>
      </c>
      <c r="H26" s="28">
        <v>507</v>
      </c>
      <c r="I26" s="28">
        <v>377</v>
      </c>
      <c r="J26" s="28">
        <v>478</v>
      </c>
      <c r="K26" s="28">
        <v>446</v>
      </c>
      <c r="L26" s="28">
        <v>545</v>
      </c>
      <c r="M26" s="28">
        <v>590</v>
      </c>
      <c r="N26" s="28">
        <v>543</v>
      </c>
    </row>
    <row r="27" spans="2:16" x14ac:dyDescent="0.25">
      <c r="B27" s="26" t="s">
        <v>45</v>
      </c>
      <c r="C27" s="28">
        <f>C26</f>
        <v>1</v>
      </c>
      <c r="D27" s="28">
        <f t="shared" ref="D27:N27" si="3">C27+D26</f>
        <v>48</v>
      </c>
      <c r="E27" s="28">
        <f t="shared" si="3"/>
        <v>245</v>
      </c>
      <c r="F27" s="28">
        <f t="shared" si="3"/>
        <v>529</v>
      </c>
      <c r="G27" s="28">
        <f t="shared" si="3"/>
        <v>875</v>
      </c>
      <c r="H27" s="28">
        <f t="shared" si="3"/>
        <v>1382</v>
      </c>
      <c r="I27" s="28">
        <f t="shared" si="3"/>
        <v>1759</v>
      </c>
      <c r="J27" s="28">
        <f t="shared" si="3"/>
        <v>2237</v>
      </c>
      <c r="K27" s="28">
        <f t="shared" si="3"/>
        <v>2683</v>
      </c>
      <c r="L27" s="28">
        <f t="shared" si="3"/>
        <v>3228</v>
      </c>
      <c r="M27" s="28">
        <f t="shared" si="3"/>
        <v>3818</v>
      </c>
      <c r="N27" s="28">
        <f t="shared" si="3"/>
        <v>4361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46</v>
      </c>
      <c r="C51" s="25"/>
      <c r="D51" s="25"/>
      <c r="E51" s="25"/>
      <c r="F51" s="25"/>
      <c r="G51" s="25"/>
      <c r="H51" s="25"/>
      <c r="I51" s="25"/>
      <c r="J51" s="25"/>
      <c r="K51" s="25"/>
      <c r="L51" s="25"/>
      <c r="M51" s="25"/>
      <c r="N51" s="25"/>
    </row>
    <row r="52" spans="2:16" x14ac:dyDescent="0.25">
      <c r="B52" s="26" t="s">
        <v>31</v>
      </c>
      <c r="C52" s="27" t="str">
        <f>$D$10</f>
        <v>Sept</v>
      </c>
      <c r="D52" s="27" t="str">
        <f>$E$10</f>
        <v>Oct</v>
      </c>
      <c r="E52" s="27" t="str">
        <f>$F$10</f>
        <v>Nov</v>
      </c>
      <c r="F52" s="27" t="str">
        <f>$G$10</f>
        <v>Dec</v>
      </c>
      <c r="G52" s="27" t="str">
        <f>$H$10</f>
        <v>Jan</v>
      </c>
      <c r="H52" s="27" t="str">
        <f>$I$10</f>
        <v>Feb</v>
      </c>
      <c r="I52" s="27" t="str">
        <f>$J$10</f>
        <v>Mar</v>
      </c>
      <c r="J52" s="27" t="str">
        <f>$K$10</f>
        <v>Apr</v>
      </c>
      <c r="K52" s="27" t="str">
        <f>$L$10</f>
        <v>May</v>
      </c>
      <c r="L52" s="27" t="str">
        <f>$M$10</f>
        <v>Jun</v>
      </c>
      <c r="M52" s="27" t="str">
        <f>$N$10</f>
        <v>Jul</v>
      </c>
      <c r="N52" s="27" t="str">
        <f>$C$5</f>
        <v>Aug</v>
      </c>
    </row>
    <row r="53" spans="2:16" x14ac:dyDescent="0.25">
      <c r="B53" s="26" t="s">
        <v>44</v>
      </c>
      <c r="C53" s="30">
        <f>$D$11</f>
        <v>370</v>
      </c>
      <c r="D53" s="30">
        <f>$E$11</f>
        <v>359</v>
      </c>
      <c r="E53" s="30">
        <f>$F$11</f>
        <v>366</v>
      </c>
      <c r="F53" s="30">
        <f>$G$11</f>
        <v>312</v>
      </c>
      <c r="G53" s="30">
        <f>$H$11</f>
        <v>328</v>
      </c>
      <c r="H53" s="30">
        <f>$I$11</f>
        <v>227</v>
      </c>
      <c r="I53" s="30">
        <f>$J$11</f>
        <v>429</v>
      </c>
      <c r="J53" s="30">
        <f>$K$11</f>
        <v>271</v>
      </c>
      <c r="K53" s="30">
        <f>$L$11</f>
        <v>382</v>
      </c>
      <c r="L53" s="30">
        <f>$M$11</f>
        <v>348</v>
      </c>
      <c r="M53" s="30">
        <f>$N$11</f>
        <v>348</v>
      </c>
      <c r="N53" s="30">
        <f>$C$6</f>
        <v>367</v>
      </c>
    </row>
    <row r="54" spans="2:16" ht="30" customHeight="1" x14ac:dyDescent="0.25">
      <c r="B54" s="31" t="s">
        <v>47</v>
      </c>
      <c r="C54" s="28">
        <f>SUM($E$16:$N$16,$C$11:$D$11)</f>
        <v>6260</v>
      </c>
      <c r="D54" s="28">
        <f>SUM($F$16:$N$16,$C$11:$E$11)</f>
        <v>5903</v>
      </c>
      <c r="E54" s="28">
        <f>SUM($G$16:$N$16,$C$11:$F$11)</f>
        <v>5559</v>
      </c>
      <c r="F54" s="28">
        <f>SUM($H$16:$N$16,$C$11:$G$11)</f>
        <v>5216</v>
      </c>
      <c r="G54" s="28">
        <f>SUM($I$16:$N$16,$C$11:$H$11)</f>
        <v>4937</v>
      </c>
      <c r="H54" s="28">
        <f>SUM($J$16:$N$16,$C$11:$I$11)</f>
        <v>4664</v>
      </c>
      <c r="I54" s="28">
        <f>SUM($K$16:$N$16,$C$11:$J$11)</f>
        <v>4494</v>
      </c>
      <c r="J54" s="28">
        <f>SUM($L$16:$N$16,$C$11:$K$11)</f>
        <v>4307</v>
      </c>
      <c r="K54" s="28">
        <f>SUM($M$16:$N$16,$C$11:$L$11)</f>
        <v>4242</v>
      </c>
      <c r="L54" s="28">
        <f>SUM($N$16,$C$11:$M$11)</f>
        <v>4208</v>
      </c>
      <c r="M54" s="28">
        <f>SUM($C$11:$N$11)</f>
        <v>4171</v>
      </c>
      <c r="N54" s="28">
        <f>SUM($D$11:$N$11,$C$6)</f>
        <v>4107</v>
      </c>
      <c r="O54" s="29"/>
      <c r="P54" s="22"/>
    </row>
    <row r="55" spans="2:16" x14ac:dyDescent="0.25">
      <c r="D55" s="22"/>
      <c r="E55" s="23"/>
      <c r="F55" s="22"/>
    </row>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4" t="s">
        <v>48</v>
      </c>
    </row>
    <row r="82" spans="1:3" x14ac:dyDescent="0.25">
      <c r="A82" s="20">
        <v>1</v>
      </c>
      <c r="B82" s="20" t="s">
        <v>52</v>
      </c>
    </row>
    <row r="83" spans="1:3" x14ac:dyDescent="0.25">
      <c r="B83" s="33" t="s">
        <v>53</v>
      </c>
      <c r="C83" s="20" t="s">
        <v>54</v>
      </c>
    </row>
    <row r="84" spans="1:3" x14ac:dyDescent="0.25">
      <c r="B84" s="33" t="s">
        <v>55</v>
      </c>
      <c r="C84" s="20" t="s">
        <v>56</v>
      </c>
    </row>
    <row r="85" spans="1:3" x14ac:dyDescent="0.25">
      <c r="B85" s="33" t="s">
        <v>57</v>
      </c>
      <c r="C85" s="20" t="s">
        <v>77</v>
      </c>
    </row>
    <row r="86" spans="1:3" x14ac:dyDescent="0.25">
      <c r="A86" s="20">
        <v>2</v>
      </c>
      <c r="B86" s="34" t="s">
        <v>58</v>
      </c>
    </row>
    <row r="87" spans="1:3" ht="15" customHeight="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sheetData>
  <pageMargins left="0.74803149606299213" right="0.74803149606299213" top="1.5354330708661419" bottom="0.98425196850393704" header="0.51181102362204722" footer="0.51181102362204722"/>
  <pageSetup paperSize="9" scale="67" orientation="portrait" r:id="rId1"/>
  <headerFooter alignWithMargins="0">
    <oddFooter>&amp;LEL Disease MI&amp;C&amp;P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workbookViewId="0">
      <selection activeCell="G21" sqref="G21"/>
    </sheetView>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59</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44</v>
      </c>
      <c r="C6" s="28">
        <v>5</v>
      </c>
      <c r="D6" s="28"/>
      <c r="E6" s="28"/>
      <c r="F6" s="28"/>
      <c r="G6" s="28"/>
      <c r="H6" s="28"/>
      <c r="I6" s="28"/>
      <c r="J6" s="28"/>
      <c r="K6" s="28"/>
      <c r="L6" s="28"/>
      <c r="M6" s="28"/>
      <c r="N6" s="28"/>
    </row>
    <row r="7" spans="2:16" x14ac:dyDescent="0.25">
      <c r="B7" s="26" t="s">
        <v>45</v>
      </c>
      <c r="C7" s="28">
        <f>C6</f>
        <v>5</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44</v>
      </c>
      <c r="C11" s="28">
        <v>23</v>
      </c>
      <c r="D11" s="28">
        <v>12</v>
      </c>
      <c r="E11" s="28">
        <v>17</v>
      </c>
      <c r="F11" s="28">
        <v>24</v>
      </c>
      <c r="G11" s="28">
        <v>13</v>
      </c>
      <c r="H11" s="28">
        <v>12</v>
      </c>
      <c r="I11" s="28">
        <v>18</v>
      </c>
      <c r="J11" s="28">
        <v>12</v>
      </c>
      <c r="K11" s="28">
        <v>5</v>
      </c>
      <c r="L11" s="28">
        <v>11</v>
      </c>
      <c r="M11" s="28">
        <v>17</v>
      </c>
      <c r="N11" s="28">
        <v>7</v>
      </c>
    </row>
    <row r="12" spans="2:16" x14ac:dyDescent="0.25">
      <c r="B12" s="26" t="s">
        <v>45</v>
      </c>
      <c r="C12" s="28">
        <f>C11</f>
        <v>23</v>
      </c>
      <c r="D12" s="28">
        <f t="shared" ref="D12:N12" si="0">C12+D11</f>
        <v>35</v>
      </c>
      <c r="E12" s="28">
        <f t="shared" si="0"/>
        <v>52</v>
      </c>
      <c r="F12" s="28">
        <f t="shared" si="0"/>
        <v>76</v>
      </c>
      <c r="G12" s="28">
        <f t="shared" si="0"/>
        <v>89</v>
      </c>
      <c r="H12" s="28">
        <f t="shared" si="0"/>
        <v>101</v>
      </c>
      <c r="I12" s="28">
        <f t="shared" si="0"/>
        <v>119</v>
      </c>
      <c r="J12" s="28">
        <f t="shared" si="0"/>
        <v>131</v>
      </c>
      <c r="K12" s="28">
        <f t="shared" si="0"/>
        <v>136</v>
      </c>
      <c r="L12" s="28">
        <f t="shared" si="0"/>
        <v>147</v>
      </c>
      <c r="M12" s="28">
        <f t="shared" si="0"/>
        <v>164</v>
      </c>
      <c r="N12" s="28">
        <f t="shared" si="0"/>
        <v>171</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44</v>
      </c>
      <c r="C16" s="28">
        <v>26</v>
      </c>
      <c r="D16" s="28">
        <v>17</v>
      </c>
      <c r="E16" s="28">
        <v>22</v>
      </c>
      <c r="F16" s="28">
        <v>22</v>
      </c>
      <c r="G16" s="28">
        <v>24</v>
      </c>
      <c r="H16" s="28">
        <v>15</v>
      </c>
      <c r="I16" s="28">
        <v>18</v>
      </c>
      <c r="J16" s="28">
        <v>19</v>
      </c>
      <c r="K16" s="28">
        <v>23</v>
      </c>
      <c r="L16" s="28">
        <v>18</v>
      </c>
      <c r="M16" s="28">
        <v>23</v>
      </c>
      <c r="N16" s="28">
        <v>10</v>
      </c>
    </row>
    <row r="17" spans="2:16" x14ac:dyDescent="0.25">
      <c r="B17" s="26" t="s">
        <v>45</v>
      </c>
      <c r="C17" s="28">
        <f>C16</f>
        <v>26</v>
      </c>
      <c r="D17" s="28">
        <f t="shared" ref="D17:N17" si="1">C17+D16</f>
        <v>43</v>
      </c>
      <c r="E17" s="28">
        <f t="shared" si="1"/>
        <v>65</v>
      </c>
      <c r="F17" s="28">
        <f t="shared" si="1"/>
        <v>87</v>
      </c>
      <c r="G17" s="28">
        <f t="shared" si="1"/>
        <v>111</v>
      </c>
      <c r="H17" s="28">
        <f t="shared" si="1"/>
        <v>126</v>
      </c>
      <c r="I17" s="28">
        <f t="shared" si="1"/>
        <v>144</v>
      </c>
      <c r="J17" s="28">
        <f t="shared" si="1"/>
        <v>163</v>
      </c>
      <c r="K17" s="28">
        <f t="shared" si="1"/>
        <v>186</v>
      </c>
      <c r="L17" s="28">
        <f t="shared" si="1"/>
        <v>204</v>
      </c>
      <c r="M17" s="28">
        <f t="shared" si="1"/>
        <v>227</v>
      </c>
      <c r="N17" s="28">
        <f t="shared" si="1"/>
        <v>237</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44</v>
      </c>
      <c r="C21" s="28">
        <v>12</v>
      </c>
      <c r="D21" s="28">
        <v>34</v>
      </c>
      <c r="E21" s="28">
        <v>34</v>
      </c>
      <c r="F21" s="28">
        <v>31</v>
      </c>
      <c r="G21" s="28">
        <v>34</v>
      </c>
      <c r="H21" s="28">
        <v>31</v>
      </c>
      <c r="I21" s="28">
        <v>28</v>
      </c>
      <c r="J21" s="28">
        <v>21</v>
      </c>
      <c r="K21" s="28">
        <v>28</v>
      </c>
      <c r="L21" s="28">
        <v>20</v>
      </c>
      <c r="M21" s="28">
        <v>24</v>
      </c>
      <c r="N21" s="28">
        <v>31</v>
      </c>
    </row>
    <row r="22" spans="2:16" x14ac:dyDescent="0.25">
      <c r="B22" s="26" t="s">
        <v>45</v>
      </c>
      <c r="C22" s="28">
        <f>C21</f>
        <v>12</v>
      </c>
      <c r="D22" s="28">
        <f t="shared" ref="D22:N22" si="2">C22+D21</f>
        <v>46</v>
      </c>
      <c r="E22" s="28">
        <f t="shared" si="2"/>
        <v>80</v>
      </c>
      <c r="F22" s="28">
        <f t="shared" si="2"/>
        <v>111</v>
      </c>
      <c r="G22" s="28">
        <f t="shared" si="2"/>
        <v>145</v>
      </c>
      <c r="H22" s="28">
        <f t="shared" si="2"/>
        <v>176</v>
      </c>
      <c r="I22" s="28">
        <f t="shared" si="2"/>
        <v>204</v>
      </c>
      <c r="J22" s="28">
        <f t="shared" si="2"/>
        <v>225</v>
      </c>
      <c r="K22" s="28">
        <f t="shared" si="2"/>
        <v>253</v>
      </c>
      <c r="L22" s="28">
        <f t="shared" si="2"/>
        <v>273</v>
      </c>
      <c r="M22" s="28">
        <f t="shared" si="2"/>
        <v>297</v>
      </c>
      <c r="N22" s="28">
        <f t="shared" si="2"/>
        <v>328</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44</v>
      </c>
      <c r="C26" s="28">
        <v>0</v>
      </c>
      <c r="D26" s="28">
        <v>0</v>
      </c>
      <c r="E26" s="28">
        <v>0</v>
      </c>
      <c r="F26" s="28">
        <v>0</v>
      </c>
      <c r="G26" s="28">
        <v>2</v>
      </c>
      <c r="H26" s="28">
        <v>1</v>
      </c>
      <c r="I26" s="28">
        <v>3</v>
      </c>
      <c r="J26" s="28">
        <v>3</v>
      </c>
      <c r="K26" s="28">
        <v>5</v>
      </c>
      <c r="L26" s="28">
        <v>4</v>
      </c>
      <c r="M26" s="28">
        <v>14</v>
      </c>
      <c r="N26" s="28">
        <v>19</v>
      </c>
    </row>
    <row r="27" spans="2:16" x14ac:dyDescent="0.25">
      <c r="B27" s="26" t="s">
        <v>45</v>
      </c>
      <c r="C27" s="28">
        <v>0</v>
      </c>
      <c r="D27" s="28">
        <f t="shared" ref="D27:N27" si="3">C27+D26</f>
        <v>0</v>
      </c>
      <c r="E27" s="28">
        <f t="shared" si="3"/>
        <v>0</v>
      </c>
      <c r="F27" s="28">
        <f t="shared" si="3"/>
        <v>0</v>
      </c>
      <c r="G27" s="28">
        <f t="shared" si="3"/>
        <v>2</v>
      </c>
      <c r="H27" s="28">
        <f t="shared" si="3"/>
        <v>3</v>
      </c>
      <c r="I27" s="28">
        <f t="shared" si="3"/>
        <v>6</v>
      </c>
      <c r="J27" s="28">
        <f t="shared" si="3"/>
        <v>9</v>
      </c>
      <c r="K27" s="28">
        <f t="shared" si="3"/>
        <v>14</v>
      </c>
      <c r="L27" s="28">
        <f t="shared" si="3"/>
        <v>18</v>
      </c>
      <c r="M27" s="28">
        <f t="shared" si="3"/>
        <v>32</v>
      </c>
      <c r="N27" s="28">
        <f t="shared" si="3"/>
        <v>51</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46</v>
      </c>
      <c r="C51" s="25"/>
      <c r="D51" s="25"/>
      <c r="E51" s="25"/>
      <c r="F51" s="25"/>
      <c r="G51" s="25"/>
      <c r="H51" s="25"/>
      <c r="I51" s="25"/>
      <c r="J51" s="25"/>
      <c r="K51" s="25"/>
      <c r="L51" s="25"/>
      <c r="M51" s="25"/>
      <c r="N51" s="25"/>
    </row>
    <row r="52" spans="2:16" x14ac:dyDescent="0.25">
      <c r="B52" s="26" t="s">
        <v>31</v>
      </c>
      <c r="C52" s="27" t="str">
        <f>$D$10</f>
        <v>Sept</v>
      </c>
      <c r="D52" s="27" t="str">
        <f>$E$10</f>
        <v>Oct</v>
      </c>
      <c r="E52" s="27" t="str">
        <f>$F$10</f>
        <v>Nov</v>
      </c>
      <c r="F52" s="27" t="str">
        <f>$G$10</f>
        <v>Dec</v>
      </c>
      <c r="G52" s="27" t="str">
        <f>$H$10</f>
        <v>Jan</v>
      </c>
      <c r="H52" s="27" t="str">
        <f>$I$10</f>
        <v>Feb</v>
      </c>
      <c r="I52" s="27" t="str">
        <f>$J$10</f>
        <v>Mar</v>
      </c>
      <c r="J52" s="27" t="str">
        <f>$K$10</f>
        <v>Apr</v>
      </c>
      <c r="K52" s="27" t="str">
        <f>$L$10</f>
        <v>May</v>
      </c>
      <c r="L52" s="27" t="str">
        <f>$M$10</f>
        <v>Jun</v>
      </c>
      <c r="M52" s="27" t="str">
        <f>$N$10</f>
        <v>Jul</v>
      </c>
      <c r="N52" s="27" t="str">
        <f>$C$5</f>
        <v>Aug</v>
      </c>
    </row>
    <row r="53" spans="2:16" x14ac:dyDescent="0.25">
      <c r="B53" s="26" t="s">
        <v>44</v>
      </c>
      <c r="C53" s="30">
        <f>$D$11</f>
        <v>12</v>
      </c>
      <c r="D53" s="30">
        <f>$E$11</f>
        <v>17</v>
      </c>
      <c r="E53" s="30">
        <f>$F$11</f>
        <v>24</v>
      </c>
      <c r="F53" s="30">
        <f>$G$11</f>
        <v>13</v>
      </c>
      <c r="G53" s="30">
        <f>$H$11</f>
        <v>12</v>
      </c>
      <c r="H53" s="30">
        <f>$I$11</f>
        <v>18</v>
      </c>
      <c r="I53" s="30">
        <f>$J$11</f>
        <v>12</v>
      </c>
      <c r="J53" s="30">
        <f>$K$11</f>
        <v>5</v>
      </c>
      <c r="K53" s="30">
        <f>$L$11</f>
        <v>11</v>
      </c>
      <c r="L53" s="30">
        <f>$M$11</f>
        <v>17</v>
      </c>
      <c r="M53" s="30">
        <f>$N$11</f>
        <v>7</v>
      </c>
      <c r="N53" s="30">
        <f>$C$6</f>
        <v>5</v>
      </c>
    </row>
    <row r="54" spans="2:16" ht="30" customHeight="1" x14ac:dyDescent="0.25">
      <c r="B54" s="31" t="s">
        <v>47</v>
      </c>
      <c r="C54" s="28">
        <f>SUM($E$16:$N$16,$C$11:$D$11)</f>
        <v>229</v>
      </c>
      <c r="D54" s="28">
        <f>SUM($F$16:$N$16,$C$11:$E$11)</f>
        <v>224</v>
      </c>
      <c r="E54" s="28">
        <f>SUM($G$16:$N$16,$C$11:$F$11)</f>
        <v>226</v>
      </c>
      <c r="F54" s="28">
        <f>SUM($H$16:$N$16,$C$11:$G$11)</f>
        <v>215</v>
      </c>
      <c r="G54" s="28">
        <f>SUM($I$16:$N$16,$C$11:$H$11)</f>
        <v>212</v>
      </c>
      <c r="H54" s="28">
        <f>SUM($J$16:$N$16,$C$11:$I$11)</f>
        <v>212</v>
      </c>
      <c r="I54" s="28">
        <f>SUM($K$16:$N$16,$C$11:$J$11)</f>
        <v>205</v>
      </c>
      <c r="J54" s="28">
        <f>SUM($L$16:$N$16,$C$11:$K$11)</f>
        <v>187</v>
      </c>
      <c r="K54" s="28">
        <f>SUM($M$16:$N$16,$C$11:$L$11)</f>
        <v>180</v>
      </c>
      <c r="L54" s="28">
        <f>SUM($N$16,$C$11:$M$11)</f>
        <v>174</v>
      </c>
      <c r="M54" s="28">
        <f>SUM($C$11:$N$11)</f>
        <v>171</v>
      </c>
      <c r="N54" s="28">
        <f>SUM($D$11:$N$11,$C$6)</f>
        <v>153</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3" x14ac:dyDescent="0.25">
      <c r="A81" s="24" t="s">
        <v>48</v>
      </c>
    </row>
    <row r="82" spans="1:3" x14ac:dyDescent="0.25">
      <c r="A82" s="24" t="s">
        <v>48</v>
      </c>
    </row>
    <row r="83" spans="1:3" x14ac:dyDescent="0.25">
      <c r="A83" s="20">
        <v>1</v>
      </c>
      <c r="B83" s="20" t="s">
        <v>52</v>
      </c>
    </row>
    <row r="84" spans="1:3" x14ac:dyDescent="0.25">
      <c r="B84" s="33" t="s">
        <v>53</v>
      </c>
      <c r="C84" s="20" t="s">
        <v>60</v>
      </c>
    </row>
    <row r="85" spans="1:3" x14ac:dyDescent="0.25">
      <c r="B85" s="33" t="s">
        <v>55</v>
      </c>
      <c r="C85" s="20" t="s">
        <v>61</v>
      </c>
    </row>
    <row r="86" spans="1:3" x14ac:dyDescent="0.25">
      <c r="B86" s="33" t="s">
        <v>57</v>
      </c>
      <c r="C86" s="20" t="s">
        <v>62</v>
      </c>
    </row>
    <row r="87" spans="1:3" x14ac:dyDescent="0.25">
      <c r="A87" s="20">
        <v>2</v>
      </c>
      <c r="B87" s="34" t="s">
        <v>63</v>
      </c>
    </row>
    <row r="88" spans="1:3" hidden="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pageMargins left="0.74803149606299213" right="0.74803149606299213" top="1.5354330708661419" bottom="0.98425196850393704" header="0.51181102362204722" footer="0.51181102362204722"/>
  <pageSetup paperSize="9" scale="66" orientation="portrait" r:id="rId1"/>
  <headerFooter alignWithMargins="0">
    <oddFooter>&amp;LEL Disease MI&amp;C&amp;P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topLeftCell="A16" workbookViewId="0">
      <selection activeCell="C7" sqref="C7"/>
    </sheetView>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64</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44</v>
      </c>
      <c r="C6" s="28">
        <v>337</v>
      </c>
      <c r="D6" s="28"/>
      <c r="E6" s="28"/>
      <c r="F6" s="28"/>
      <c r="G6" s="28"/>
      <c r="H6" s="28"/>
      <c r="I6" s="28"/>
      <c r="J6" s="28"/>
      <c r="K6" s="28"/>
      <c r="L6" s="28"/>
      <c r="M6" s="28"/>
      <c r="N6" s="28"/>
    </row>
    <row r="7" spans="2:16" x14ac:dyDescent="0.25">
      <c r="B7" s="26" t="s">
        <v>45</v>
      </c>
      <c r="C7" s="28">
        <f>C6</f>
        <v>337</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44</v>
      </c>
      <c r="C11" s="28">
        <v>437</v>
      </c>
      <c r="D11" s="28">
        <v>411</v>
      </c>
      <c r="E11" s="28">
        <v>350</v>
      </c>
      <c r="F11" s="28">
        <v>348</v>
      </c>
      <c r="G11" s="28">
        <v>329</v>
      </c>
      <c r="H11" s="28">
        <v>343</v>
      </c>
      <c r="I11" s="28">
        <v>320</v>
      </c>
      <c r="J11" s="28">
        <v>498</v>
      </c>
      <c r="K11" s="28">
        <v>357</v>
      </c>
      <c r="L11" s="28">
        <v>403</v>
      </c>
      <c r="M11" s="28">
        <v>399</v>
      </c>
      <c r="N11" s="28">
        <v>380</v>
      </c>
    </row>
    <row r="12" spans="2:16" x14ac:dyDescent="0.25">
      <c r="B12" s="26" t="s">
        <v>45</v>
      </c>
      <c r="C12" s="28">
        <f>C11</f>
        <v>437</v>
      </c>
      <c r="D12" s="28">
        <f t="shared" ref="D12:N12" si="0">C12+D11</f>
        <v>848</v>
      </c>
      <c r="E12" s="28">
        <f t="shared" si="0"/>
        <v>1198</v>
      </c>
      <c r="F12" s="28">
        <f t="shared" si="0"/>
        <v>1546</v>
      </c>
      <c r="G12" s="28">
        <f t="shared" si="0"/>
        <v>1875</v>
      </c>
      <c r="H12" s="28">
        <f t="shared" si="0"/>
        <v>2218</v>
      </c>
      <c r="I12" s="28">
        <f t="shared" si="0"/>
        <v>2538</v>
      </c>
      <c r="J12" s="28">
        <f t="shared" si="0"/>
        <v>3036</v>
      </c>
      <c r="K12" s="28">
        <f t="shared" si="0"/>
        <v>3393</v>
      </c>
      <c r="L12" s="28">
        <f t="shared" si="0"/>
        <v>3796</v>
      </c>
      <c r="M12" s="28">
        <f t="shared" si="0"/>
        <v>4195</v>
      </c>
      <c r="N12" s="28">
        <f t="shared" si="0"/>
        <v>4575</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44</v>
      </c>
      <c r="C16" s="28">
        <v>693</v>
      </c>
      <c r="D16" s="28">
        <v>838</v>
      </c>
      <c r="E16" s="28">
        <v>880</v>
      </c>
      <c r="F16" s="28">
        <v>933</v>
      </c>
      <c r="G16" s="28">
        <v>727</v>
      </c>
      <c r="H16" s="28">
        <v>712</v>
      </c>
      <c r="I16" s="28">
        <v>636</v>
      </c>
      <c r="J16" s="28">
        <v>639</v>
      </c>
      <c r="K16" s="28">
        <v>522</v>
      </c>
      <c r="L16" s="28">
        <v>448</v>
      </c>
      <c r="M16" s="28">
        <v>479</v>
      </c>
      <c r="N16" s="28">
        <v>373</v>
      </c>
    </row>
    <row r="17" spans="2:16" x14ac:dyDescent="0.25">
      <c r="B17" s="26" t="s">
        <v>45</v>
      </c>
      <c r="C17" s="28">
        <f>C16</f>
        <v>693</v>
      </c>
      <c r="D17" s="28">
        <f t="shared" ref="D17:N17" si="1">C17+D16</f>
        <v>1531</v>
      </c>
      <c r="E17" s="28">
        <f t="shared" si="1"/>
        <v>2411</v>
      </c>
      <c r="F17" s="28">
        <f t="shared" si="1"/>
        <v>3344</v>
      </c>
      <c r="G17" s="28">
        <f t="shared" si="1"/>
        <v>4071</v>
      </c>
      <c r="H17" s="28">
        <f t="shared" si="1"/>
        <v>4783</v>
      </c>
      <c r="I17" s="28">
        <f t="shared" si="1"/>
        <v>5419</v>
      </c>
      <c r="J17" s="28">
        <f t="shared" si="1"/>
        <v>6058</v>
      </c>
      <c r="K17" s="28">
        <f t="shared" si="1"/>
        <v>6580</v>
      </c>
      <c r="L17" s="28">
        <f t="shared" si="1"/>
        <v>7028</v>
      </c>
      <c r="M17" s="28">
        <f t="shared" si="1"/>
        <v>7507</v>
      </c>
      <c r="N17" s="28">
        <f t="shared" si="1"/>
        <v>7880</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44</v>
      </c>
      <c r="C21" s="28">
        <v>734</v>
      </c>
      <c r="D21" s="28">
        <v>788</v>
      </c>
      <c r="E21" s="28">
        <v>806</v>
      </c>
      <c r="F21" s="28">
        <v>761</v>
      </c>
      <c r="G21" s="28">
        <v>763</v>
      </c>
      <c r="H21" s="28">
        <v>770</v>
      </c>
      <c r="I21" s="28">
        <v>816</v>
      </c>
      <c r="J21" s="28">
        <v>1197</v>
      </c>
      <c r="K21" s="28">
        <v>1298</v>
      </c>
      <c r="L21" s="28">
        <v>1061</v>
      </c>
      <c r="M21" s="28">
        <v>1076</v>
      </c>
      <c r="N21" s="28">
        <v>944</v>
      </c>
    </row>
    <row r="22" spans="2:16" x14ac:dyDescent="0.25">
      <c r="B22" s="26" t="s">
        <v>45</v>
      </c>
      <c r="C22" s="28">
        <f>C21</f>
        <v>734</v>
      </c>
      <c r="D22" s="28">
        <f t="shared" ref="D22:N22" si="2">C22+D21</f>
        <v>1522</v>
      </c>
      <c r="E22" s="28">
        <f t="shared" si="2"/>
        <v>2328</v>
      </c>
      <c r="F22" s="28">
        <f t="shared" si="2"/>
        <v>3089</v>
      </c>
      <c r="G22" s="28">
        <f t="shared" si="2"/>
        <v>3852</v>
      </c>
      <c r="H22" s="28">
        <f t="shared" si="2"/>
        <v>4622</v>
      </c>
      <c r="I22" s="28">
        <f t="shared" si="2"/>
        <v>5438</v>
      </c>
      <c r="J22" s="28">
        <f t="shared" si="2"/>
        <v>6635</v>
      </c>
      <c r="K22" s="28">
        <f t="shared" si="2"/>
        <v>7933</v>
      </c>
      <c r="L22" s="28">
        <f t="shared" si="2"/>
        <v>8994</v>
      </c>
      <c r="M22" s="28">
        <f t="shared" si="2"/>
        <v>10070</v>
      </c>
      <c r="N22" s="28">
        <f t="shared" si="2"/>
        <v>11014</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44</v>
      </c>
      <c r="C26" s="28">
        <v>37</v>
      </c>
      <c r="D26" s="28">
        <v>67</v>
      </c>
      <c r="E26" s="28">
        <v>138</v>
      </c>
      <c r="F26" s="28">
        <v>190</v>
      </c>
      <c r="G26" s="28">
        <v>216</v>
      </c>
      <c r="H26" s="28">
        <v>328</v>
      </c>
      <c r="I26" s="28">
        <v>266</v>
      </c>
      <c r="J26" s="28">
        <v>440</v>
      </c>
      <c r="K26" s="28">
        <v>490</v>
      </c>
      <c r="L26" s="28">
        <v>596</v>
      </c>
      <c r="M26" s="28">
        <v>646</v>
      </c>
      <c r="N26" s="28">
        <v>726</v>
      </c>
    </row>
    <row r="27" spans="2:16" x14ac:dyDescent="0.25">
      <c r="B27" s="26" t="s">
        <v>45</v>
      </c>
      <c r="C27" s="28">
        <f>C26</f>
        <v>37</v>
      </c>
      <c r="D27" s="28">
        <f t="shared" ref="D27:N27" si="3">C27+D26</f>
        <v>104</v>
      </c>
      <c r="E27" s="28">
        <f t="shared" si="3"/>
        <v>242</v>
      </c>
      <c r="F27" s="28">
        <f t="shared" si="3"/>
        <v>432</v>
      </c>
      <c r="G27" s="28">
        <f t="shared" si="3"/>
        <v>648</v>
      </c>
      <c r="H27" s="28">
        <f t="shared" si="3"/>
        <v>976</v>
      </c>
      <c r="I27" s="28">
        <f t="shared" si="3"/>
        <v>1242</v>
      </c>
      <c r="J27" s="28">
        <f t="shared" si="3"/>
        <v>1682</v>
      </c>
      <c r="K27" s="28">
        <f t="shared" si="3"/>
        <v>2172</v>
      </c>
      <c r="L27" s="28">
        <f t="shared" si="3"/>
        <v>2768</v>
      </c>
      <c r="M27" s="28">
        <f t="shared" si="3"/>
        <v>3414</v>
      </c>
      <c r="N27" s="28">
        <f t="shared" si="3"/>
        <v>4140</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46</v>
      </c>
      <c r="C51" s="25"/>
      <c r="D51" s="25"/>
      <c r="E51" s="25"/>
      <c r="F51" s="25"/>
      <c r="G51" s="25"/>
      <c r="H51" s="25"/>
      <c r="I51" s="25"/>
      <c r="J51" s="25"/>
      <c r="K51" s="25"/>
      <c r="L51" s="25"/>
      <c r="M51" s="25"/>
      <c r="N51" s="25"/>
    </row>
    <row r="52" spans="2:16" x14ac:dyDescent="0.25">
      <c r="B52" s="26" t="s">
        <v>31</v>
      </c>
      <c r="C52" s="27" t="str">
        <f>$D$10</f>
        <v>Sept</v>
      </c>
      <c r="D52" s="27" t="str">
        <f>$E$10</f>
        <v>Oct</v>
      </c>
      <c r="E52" s="27" t="str">
        <f>$F$10</f>
        <v>Nov</v>
      </c>
      <c r="F52" s="27" t="str">
        <f>$G$10</f>
        <v>Dec</v>
      </c>
      <c r="G52" s="27" t="str">
        <f>$H$10</f>
        <v>Jan</v>
      </c>
      <c r="H52" s="27" t="str">
        <f>$I$10</f>
        <v>Feb</v>
      </c>
      <c r="I52" s="27" t="str">
        <f>$J$10</f>
        <v>Mar</v>
      </c>
      <c r="J52" s="27" t="str">
        <f>$K$10</f>
        <v>Apr</v>
      </c>
      <c r="K52" s="27" t="str">
        <f>$L$10</f>
        <v>May</v>
      </c>
      <c r="L52" s="27" t="str">
        <f>$M$10</f>
        <v>Jun</v>
      </c>
      <c r="M52" s="27" t="str">
        <f>$N$10</f>
        <v>Jul</v>
      </c>
      <c r="N52" s="27" t="str">
        <f>$C$5</f>
        <v>Aug</v>
      </c>
    </row>
    <row r="53" spans="2:16" x14ac:dyDescent="0.25">
      <c r="B53" s="26" t="s">
        <v>44</v>
      </c>
      <c r="C53" s="30">
        <f>$D$11</f>
        <v>411</v>
      </c>
      <c r="D53" s="30">
        <f>$E$11</f>
        <v>350</v>
      </c>
      <c r="E53" s="30">
        <f>$F$11</f>
        <v>348</v>
      </c>
      <c r="F53" s="30">
        <f>$G$11</f>
        <v>329</v>
      </c>
      <c r="G53" s="30">
        <f>$H$11</f>
        <v>343</v>
      </c>
      <c r="H53" s="30">
        <f>$I$11</f>
        <v>320</v>
      </c>
      <c r="I53" s="30">
        <f>$J$11</f>
        <v>498</v>
      </c>
      <c r="J53" s="30">
        <f>$K$11</f>
        <v>357</v>
      </c>
      <c r="K53" s="30">
        <f>$L$11</f>
        <v>403</v>
      </c>
      <c r="L53" s="30">
        <f>$M$11</f>
        <v>399</v>
      </c>
      <c r="M53" s="30">
        <f>$N$11</f>
        <v>380</v>
      </c>
      <c r="N53" s="30">
        <f>$C$6</f>
        <v>337</v>
      </c>
    </row>
    <row r="54" spans="2:16" ht="30" customHeight="1" x14ac:dyDescent="0.25">
      <c r="B54" s="31" t="s">
        <v>47</v>
      </c>
      <c r="C54" s="28">
        <f>SUM($E$16:$N$16,$C$11:$D$11)</f>
        <v>7197</v>
      </c>
      <c r="D54" s="28">
        <f>SUM($F$16:$N$16,$C$11:$E$11)</f>
        <v>6667</v>
      </c>
      <c r="E54" s="28">
        <f>SUM($G$16:$N$16,$C$11:$F$11)</f>
        <v>6082</v>
      </c>
      <c r="F54" s="28">
        <f>SUM($H$16:$N$16,$C$11:$G$11)</f>
        <v>5684</v>
      </c>
      <c r="G54" s="28">
        <f>SUM($I$16:$N$16,$C$11:$H$11)</f>
        <v>5315</v>
      </c>
      <c r="H54" s="28">
        <f>SUM($J$16:$N$16,$C$11:$I$11)</f>
        <v>4999</v>
      </c>
      <c r="I54" s="28">
        <f>SUM($K$16:$N$16,$C$11:$J$11)</f>
        <v>4858</v>
      </c>
      <c r="J54" s="28">
        <f>SUM($L$16:$N$16,$C$11:$K$11)</f>
        <v>4693</v>
      </c>
      <c r="K54" s="28">
        <f>SUM($M$16:$N$16,$C$11:$L$11)</f>
        <v>4648</v>
      </c>
      <c r="L54" s="28">
        <f>SUM($N$16,$C$11:$M$11)</f>
        <v>4568</v>
      </c>
      <c r="M54" s="28">
        <f>SUM($C$11:$N$11)</f>
        <v>4575</v>
      </c>
      <c r="N54" s="28">
        <f>SUM($D$11:$N$11,$C$6)</f>
        <v>4475</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x14ac:dyDescent="0.25">
      <c r="A81" s="24"/>
    </row>
    <row r="82" spans="1:2" x14ac:dyDescent="0.25">
      <c r="B82" s="32"/>
    </row>
    <row r="83" spans="1:2" x14ac:dyDescent="0.25"/>
    <row r="84" spans="1:2" ht="15" hidden="1" customHeight="1"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customHeight="1" x14ac:dyDescent="0.25"/>
  </sheetData>
  <pageMargins left="0.74803149606299213" right="0.74803149606299213" top="1.5354330708661419" bottom="0.98425196850393704" header="0.51181102362204722" footer="0.51181102362204722"/>
  <pageSetup paperSize="9" scale="70" orientation="portrait" r:id="rId1"/>
  <headerFooter alignWithMargins="0">
    <oddFooter>&amp;LEL Disease MI&amp;C&amp;P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topLeftCell="A22" zoomScaleNormal="100" workbookViewId="0">
      <selection activeCell="C6" sqref="C6"/>
    </sheetView>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65</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44</v>
      </c>
      <c r="C6" s="28">
        <v>3</v>
      </c>
      <c r="D6" s="28"/>
      <c r="E6" s="28"/>
      <c r="F6" s="28"/>
      <c r="G6" s="28"/>
      <c r="H6" s="28"/>
      <c r="I6" s="28"/>
      <c r="J6" s="28"/>
      <c r="K6" s="28"/>
      <c r="L6" s="28"/>
      <c r="M6" s="28"/>
      <c r="N6" s="28"/>
    </row>
    <row r="7" spans="2:16" x14ac:dyDescent="0.25">
      <c r="B7" s="26" t="s">
        <v>45</v>
      </c>
      <c r="C7" s="28">
        <f>C6</f>
        <v>3</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44</v>
      </c>
      <c r="C11" s="28">
        <v>3</v>
      </c>
      <c r="D11" s="28">
        <v>3</v>
      </c>
      <c r="E11" s="28">
        <v>2</v>
      </c>
      <c r="F11" s="28">
        <v>5</v>
      </c>
      <c r="G11" s="28">
        <v>2</v>
      </c>
      <c r="H11" s="28">
        <v>1</v>
      </c>
      <c r="I11" s="28">
        <v>3</v>
      </c>
      <c r="J11" s="28">
        <v>3</v>
      </c>
      <c r="K11" s="28">
        <v>0</v>
      </c>
      <c r="L11" s="28">
        <v>3</v>
      </c>
      <c r="M11" s="28">
        <v>1</v>
      </c>
      <c r="N11" s="28">
        <v>1</v>
      </c>
    </row>
    <row r="12" spans="2:16" x14ac:dyDescent="0.25">
      <c r="B12" s="26" t="s">
        <v>45</v>
      </c>
      <c r="C12" s="28">
        <f>C11</f>
        <v>3</v>
      </c>
      <c r="D12" s="28">
        <f t="shared" ref="D12:N12" si="0">C12+D11</f>
        <v>6</v>
      </c>
      <c r="E12" s="28">
        <f t="shared" si="0"/>
        <v>8</v>
      </c>
      <c r="F12" s="28">
        <f t="shared" si="0"/>
        <v>13</v>
      </c>
      <c r="G12" s="28">
        <f t="shared" si="0"/>
        <v>15</v>
      </c>
      <c r="H12" s="28">
        <f t="shared" si="0"/>
        <v>16</v>
      </c>
      <c r="I12" s="28">
        <f t="shared" si="0"/>
        <v>19</v>
      </c>
      <c r="J12" s="28">
        <f t="shared" si="0"/>
        <v>22</v>
      </c>
      <c r="K12" s="28">
        <f t="shared" si="0"/>
        <v>22</v>
      </c>
      <c r="L12" s="28">
        <f t="shared" si="0"/>
        <v>25</v>
      </c>
      <c r="M12" s="28">
        <f t="shared" si="0"/>
        <v>26</v>
      </c>
      <c r="N12" s="28">
        <f t="shared" si="0"/>
        <v>27</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44</v>
      </c>
      <c r="C16" s="28">
        <v>3</v>
      </c>
      <c r="D16" s="28">
        <v>7</v>
      </c>
      <c r="E16" s="28">
        <v>8</v>
      </c>
      <c r="F16" s="28">
        <v>6</v>
      </c>
      <c r="G16" s="28">
        <v>4</v>
      </c>
      <c r="H16" s="28">
        <v>7</v>
      </c>
      <c r="I16" s="28">
        <v>2</v>
      </c>
      <c r="J16" s="28">
        <v>4</v>
      </c>
      <c r="K16" s="28">
        <v>3</v>
      </c>
      <c r="L16" s="28">
        <v>3</v>
      </c>
      <c r="M16" s="28">
        <v>6</v>
      </c>
      <c r="N16" s="28">
        <v>3</v>
      </c>
    </row>
    <row r="17" spans="2:16" x14ac:dyDescent="0.25">
      <c r="B17" s="26" t="s">
        <v>45</v>
      </c>
      <c r="C17" s="28">
        <f>C16</f>
        <v>3</v>
      </c>
      <c r="D17" s="28">
        <f t="shared" ref="D17:N17" si="1">C17+D16</f>
        <v>10</v>
      </c>
      <c r="E17" s="28">
        <f t="shared" si="1"/>
        <v>18</v>
      </c>
      <c r="F17" s="28">
        <f t="shared" si="1"/>
        <v>24</v>
      </c>
      <c r="G17" s="28">
        <f t="shared" si="1"/>
        <v>28</v>
      </c>
      <c r="H17" s="28">
        <f t="shared" si="1"/>
        <v>35</v>
      </c>
      <c r="I17" s="28">
        <f t="shared" si="1"/>
        <v>37</v>
      </c>
      <c r="J17" s="28">
        <f t="shared" si="1"/>
        <v>41</v>
      </c>
      <c r="K17" s="28">
        <f t="shared" si="1"/>
        <v>44</v>
      </c>
      <c r="L17" s="28">
        <f t="shared" si="1"/>
        <v>47</v>
      </c>
      <c r="M17" s="28">
        <f t="shared" si="1"/>
        <v>53</v>
      </c>
      <c r="N17" s="28">
        <f t="shared" si="1"/>
        <v>56</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44</v>
      </c>
      <c r="C21" s="28">
        <v>10</v>
      </c>
      <c r="D21" s="28">
        <v>10</v>
      </c>
      <c r="E21" s="28">
        <v>20</v>
      </c>
      <c r="F21" s="28">
        <v>11</v>
      </c>
      <c r="G21" s="28">
        <v>10</v>
      </c>
      <c r="H21" s="28">
        <v>12</v>
      </c>
      <c r="I21" s="28">
        <v>5</v>
      </c>
      <c r="J21" s="28">
        <v>5</v>
      </c>
      <c r="K21" s="28">
        <v>7</v>
      </c>
      <c r="L21" s="28">
        <v>5</v>
      </c>
      <c r="M21" s="28">
        <v>4</v>
      </c>
      <c r="N21" s="28">
        <v>10</v>
      </c>
    </row>
    <row r="22" spans="2:16" x14ac:dyDescent="0.25">
      <c r="B22" s="26" t="s">
        <v>45</v>
      </c>
      <c r="C22" s="28">
        <f>C21</f>
        <v>10</v>
      </c>
      <c r="D22" s="28">
        <f t="shared" ref="D22:N22" si="2">C22+D21</f>
        <v>20</v>
      </c>
      <c r="E22" s="28">
        <f t="shared" si="2"/>
        <v>40</v>
      </c>
      <c r="F22" s="28">
        <f t="shared" si="2"/>
        <v>51</v>
      </c>
      <c r="G22" s="28">
        <f t="shared" si="2"/>
        <v>61</v>
      </c>
      <c r="H22" s="28">
        <f t="shared" si="2"/>
        <v>73</v>
      </c>
      <c r="I22" s="28">
        <f t="shared" si="2"/>
        <v>78</v>
      </c>
      <c r="J22" s="28">
        <f t="shared" si="2"/>
        <v>83</v>
      </c>
      <c r="K22" s="28">
        <f t="shared" si="2"/>
        <v>90</v>
      </c>
      <c r="L22" s="28">
        <f t="shared" si="2"/>
        <v>95</v>
      </c>
      <c r="M22" s="28">
        <f t="shared" si="2"/>
        <v>99</v>
      </c>
      <c r="N22" s="28">
        <f t="shared" si="2"/>
        <v>109</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44</v>
      </c>
      <c r="C26" s="28">
        <v>0</v>
      </c>
      <c r="D26" s="28">
        <v>0</v>
      </c>
      <c r="E26" s="28">
        <v>0</v>
      </c>
      <c r="F26" s="28">
        <v>0</v>
      </c>
      <c r="G26" s="28">
        <v>0</v>
      </c>
      <c r="H26" s="28">
        <v>0</v>
      </c>
      <c r="I26" s="28">
        <v>0</v>
      </c>
      <c r="J26" s="28">
        <v>3</v>
      </c>
      <c r="K26" s="28">
        <v>2</v>
      </c>
      <c r="L26" s="28">
        <v>4</v>
      </c>
      <c r="M26" s="28">
        <v>8</v>
      </c>
      <c r="N26" s="28">
        <v>3</v>
      </c>
    </row>
    <row r="27" spans="2:16" x14ac:dyDescent="0.25">
      <c r="B27" s="26" t="s">
        <v>45</v>
      </c>
      <c r="C27" s="28">
        <v>0</v>
      </c>
      <c r="D27" s="28">
        <v>0</v>
      </c>
      <c r="E27" s="28">
        <v>0</v>
      </c>
      <c r="F27" s="28">
        <v>0</v>
      </c>
      <c r="G27" s="28">
        <v>0</v>
      </c>
      <c r="H27" s="28">
        <v>0</v>
      </c>
      <c r="I27" s="28">
        <v>0</v>
      </c>
      <c r="J27" s="28">
        <f>J26+I27</f>
        <v>3</v>
      </c>
      <c r="K27" s="28">
        <f>K26+J27</f>
        <v>5</v>
      </c>
      <c r="L27" s="28">
        <f>L26+K27</f>
        <v>9</v>
      </c>
      <c r="M27" s="28">
        <f>M26+L27</f>
        <v>17</v>
      </c>
      <c r="N27" s="28">
        <f>N26+M27</f>
        <v>20</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46</v>
      </c>
      <c r="C51" s="25"/>
      <c r="D51" s="25"/>
      <c r="E51" s="25"/>
      <c r="F51" s="25"/>
      <c r="G51" s="25"/>
      <c r="H51" s="25"/>
      <c r="I51" s="25"/>
      <c r="J51" s="25"/>
      <c r="K51" s="25"/>
      <c r="L51" s="25"/>
      <c r="M51" s="25"/>
      <c r="N51" s="25"/>
    </row>
    <row r="52" spans="2:16" x14ac:dyDescent="0.25">
      <c r="B52" s="26" t="s">
        <v>31</v>
      </c>
      <c r="C52" s="27" t="str">
        <f>$D$10</f>
        <v>Sept</v>
      </c>
      <c r="D52" s="27" t="str">
        <f>$E$10</f>
        <v>Oct</v>
      </c>
      <c r="E52" s="27" t="str">
        <f>$F$10</f>
        <v>Nov</v>
      </c>
      <c r="F52" s="27" t="str">
        <f>$G$10</f>
        <v>Dec</v>
      </c>
      <c r="G52" s="27" t="str">
        <f>$H$10</f>
        <v>Jan</v>
      </c>
      <c r="H52" s="27" t="str">
        <f>$I$10</f>
        <v>Feb</v>
      </c>
      <c r="I52" s="27" t="str">
        <f>$J$10</f>
        <v>Mar</v>
      </c>
      <c r="J52" s="27" t="str">
        <f>$K$10</f>
        <v>Apr</v>
      </c>
      <c r="K52" s="27" t="str">
        <f>$L$10</f>
        <v>May</v>
      </c>
      <c r="L52" s="27" t="str">
        <f>$M$10</f>
        <v>Jun</v>
      </c>
      <c r="M52" s="27" t="str">
        <f>$N$10</f>
        <v>Jul</v>
      </c>
      <c r="N52" s="27" t="str">
        <f>$C$5</f>
        <v>Aug</v>
      </c>
    </row>
    <row r="53" spans="2:16" x14ac:dyDescent="0.25">
      <c r="B53" s="26" t="s">
        <v>44</v>
      </c>
      <c r="C53" s="30">
        <f>$D$11</f>
        <v>3</v>
      </c>
      <c r="D53" s="30">
        <f>$E$11</f>
        <v>2</v>
      </c>
      <c r="E53" s="30">
        <f>$F$11</f>
        <v>5</v>
      </c>
      <c r="F53" s="30">
        <f>$G$11</f>
        <v>2</v>
      </c>
      <c r="G53" s="30">
        <f>$H$11</f>
        <v>1</v>
      </c>
      <c r="H53" s="30">
        <f>$I$11</f>
        <v>3</v>
      </c>
      <c r="I53" s="30">
        <f>$J$11</f>
        <v>3</v>
      </c>
      <c r="J53" s="30">
        <f>$K$11</f>
        <v>0</v>
      </c>
      <c r="K53" s="30">
        <f>$L$11</f>
        <v>3</v>
      </c>
      <c r="L53" s="30">
        <f>$M$11</f>
        <v>1</v>
      </c>
      <c r="M53" s="30">
        <f>$N$11</f>
        <v>1</v>
      </c>
      <c r="N53" s="30">
        <f>$C$6</f>
        <v>3</v>
      </c>
    </row>
    <row r="54" spans="2:16" ht="30" customHeight="1" x14ac:dyDescent="0.25">
      <c r="B54" s="31" t="s">
        <v>47</v>
      </c>
      <c r="C54" s="28">
        <f>SUM($E$16:$N$16,$C$11:$D$11)</f>
        <v>52</v>
      </c>
      <c r="D54" s="28">
        <f>SUM($F$16:$N$16,$C$11:$E$11)</f>
        <v>46</v>
      </c>
      <c r="E54" s="28">
        <f>SUM($G$16:$N$16,$C$11:$F$11)</f>
        <v>45</v>
      </c>
      <c r="F54" s="28">
        <f>SUM($H$16:$N$16,$C$11:$G$11)</f>
        <v>43</v>
      </c>
      <c r="G54" s="28">
        <f>SUM($I$16:$N$16,$C$11:$H$11)</f>
        <v>37</v>
      </c>
      <c r="H54" s="28">
        <f>SUM($J$16:$N$16,$C$11:$I$11)</f>
        <v>38</v>
      </c>
      <c r="I54" s="28">
        <f>SUM($K$16:$N$16,$C$11:$J$11)</f>
        <v>37</v>
      </c>
      <c r="J54" s="28">
        <f>SUM($L$16:$N$16,$C$11:$K$11)</f>
        <v>34</v>
      </c>
      <c r="K54" s="28">
        <f>SUM($M$16:$N$16,$C$11:$L$11)</f>
        <v>34</v>
      </c>
      <c r="L54" s="28">
        <f>SUM($N$16,$C$11:$M$11)</f>
        <v>29</v>
      </c>
      <c r="M54" s="28">
        <f>SUM($C$11:$N$11)</f>
        <v>27</v>
      </c>
      <c r="N54" s="28">
        <f>SUM($D$11:$N$11,$C$6)</f>
        <v>27</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5" x14ac:dyDescent="0.25">
      <c r="A81" s="24" t="s">
        <v>48</v>
      </c>
    </row>
    <row r="82" spans="1:15" ht="45" customHeight="1" x14ac:dyDescent="0.25">
      <c r="A82" s="35">
        <v>1</v>
      </c>
      <c r="B82" s="56" t="s">
        <v>66</v>
      </c>
      <c r="C82" s="56"/>
      <c r="D82" s="56"/>
      <c r="E82" s="56"/>
      <c r="F82" s="56"/>
      <c r="G82" s="56"/>
      <c r="H82" s="56"/>
      <c r="I82" s="56"/>
      <c r="J82" s="56"/>
      <c r="K82" s="56"/>
      <c r="L82" s="56"/>
      <c r="M82" s="56"/>
      <c r="N82" s="56"/>
      <c r="O82" s="56"/>
    </row>
    <row r="83" spans="1:15" x14ac:dyDescent="0.25">
      <c r="B83" s="32"/>
    </row>
    <row r="84" spans="1:15" hidden="1" x14ac:dyDescent="0.25"/>
    <row r="85" spans="1:15" ht="15" hidden="1" customHeight="1" x14ac:dyDescent="0.25"/>
    <row r="86" spans="1:15" ht="15" hidden="1" customHeight="1" x14ac:dyDescent="0.25"/>
    <row r="87" spans="1:15" ht="15" hidden="1" customHeight="1" x14ac:dyDescent="0.25"/>
    <row r="88" spans="1:15" ht="15" hidden="1" customHeight="1" x14ac:dyDescent="0.25"/>
    <row r="89" spans="1:15" ht="15" hidden="1" customHeight="1" x14ac:dyDescent="0.25"/>
    <row r="90" spans="1:15" ht="15" hidden="1" customHeight="1" x14ac:dyDescent="0.25"/>
    <row r="91" spans="1:15" ht="15" hidden="1" customHeight="1" x14ac:dyDescent="0.25"/>
    <row r="92" spans="1:15" ht="15" hidden="1" customHeight="1" x14ac:dyDescent="0.25"/>
    <row r="93" spans="1:15" ht="15" hidden="1" customHeight="1" x14ac:dyDescent="0.25"/>
    <row r="94" spans="1:15" ht="15" hidden="1" customHeight="1" x14ac:dyDescent="0.25"/>
    <row r="95" spans="1:15" ht="15" hidden="1" customHeight="1" x14ac:dyDescent="0.25"/>
    <row r="96" spans="1:15" ht="15" hidden="1" customHeight="1" x14ac:dyDescent="0.25"/>
    <row r="97" ht="15" hidden="1" customHeight="1" x14ac:dyDescent="0.25"/>
    <row r="98" ht="15" hidden="1" customHeight="1" x14ac:dyDescent="0.25"/>
    <row r="99" ht="15" hidden="1" customHeight="1" x14ac:dyDescent="0.25"/>
  </sheetData>
  <mergeCells count="1">
    <mergeCell ref="B82:O82"/>
  </mergeCells>
  <pageMargins left="0.74803149606299213" right="0.74803149606299213" top="1.5354330708661419" bottom="0.98425196850393704" header="0.51181102362204722" footer="0.51181102362204722"/>
  <pageSetup paperSize="9" scale="69" orientation="portrait" r:id="rId1"/>
  <headerFooter alignWithMargins="0">
    <oddFooter>&amp;LEL Disease MI&amp;C&amp;P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election activeCell="C7" sqref="C7"/>
    </sheetView>
  </sheetViews>
  <sheetFormatPr defaultColWidth="0" defaultRowHeight="15" customHeight="1" zeroHeight="1" x14ac:dyDescent="0.25"/>
  <cols>
    <col min="1" max="1" width="2.85546875" style="20" customWidth="1"/>
    <col min="2"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67</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44</v>
      </c>
      <c r="C6" s="28">
        <v>45</v>
      </c>
      <c r="D6" s="28"/>
      <c r="E6" s="28"/>
      <c r="F6" s="28"/>
      <c r="G6" s="28"/>
      <c r="H6" s="28"/>
      <c r="I6" s="28"/>
      <c r="J6" s="28"/>
      <c r="K6" s="28"/>
      <c r="L6" s="28"/>
      <c r="M6" s="28"/>
      <c r="N6" s="28"/>
    </row>
    <row r="7" spans="2:16" x14ac:dyDescent="0.25">
      <c r="B7" s="26" t="s">
        <v>45</v>
      </c>
      <c r="C7" s="28">
        <f>C6</f>
        <v>45</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44</v>
      </c>
      <c r="C11" s="28">
        <v>53</v>
      </c>
      <c r="D11" s="28">
        <v>77</v>
      </c>
      <c r="E11" s="28">
        <v>51</v>
      </c>
      <c r="F11" s="28">
        <v>64</v>
      </c>
      <c r="G11" s="28">
        <v>61</v>
      </c>
      <c r="H11" s="28">
        <v>63</v>
      </c>
      <c r="I11" s="28">
        <v>60</v>
      </c>
      <c r="J11" s="28">
        <v>68</v>
      </c>
      <c r="K11" s="28">
        <v>41</v>
      </c>
      <c r="L11" s="28">
        <v>44</v>
      </c>
      <c r="M11" s="28">
        <v>44</v>
      </c>
      <c r="N11" s="28">
        <v>38</v>
      </c>
    </row>
    <row r="12" spans="2:16" x14ac:dyDescent="0.25">
      <c r="B12" s="26" t="s">
        <v>45</v>
      </c>
      <c r="C12" s="28">
        <f>C11</f>
        <v>53</v>
      </c>
      <c r="D12" s="28">
        <f t="shared" ref="D12" si="0">C12+D11</f>
        <v>130</v>
      </c>
      <c r="E12" s="28">
        <f t="shared" ref="E12:N12" si="1">D12+E11</f>
        <v>181</v>
      </c>
      <c r="F12" s="28">
        <f t="shared" si="1"/>
        <v>245</v>
      </c>
      <c r="G12" s="28">
        <f t="shared" si="1"/>
        <v>306</v>
      </c>
      <c r="H12" s="28">
        <f t="shared" si="1"/>
        <v>369</v>
      </c>
      <c r="I12" s="28">
        <f t="shared" si="1"/>
        <v>429</v>
      </c>
      <c r="J12" s="28">
        <f t="shared" si="1"/>
        <v>497</v>
      </c>
      <c r="K12" s="28">
        <f t="shared" si="1"/>
        <v>538</v>
      </c>
      <c r="L12" s="28">
        <f t="shared" si="1"/>
        <v>582</v>
      </c>
      <c r="M12" s="28">
        <f t="shared" si="1"/>
        <v>626</v>
      </c>
      <c r="N12" s="28">
        <f t="shared" si="1"/>
        <v>664</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44</v>
      </c>
      <c r="C16" s="28">
        <v>74</v>
      </c>
      <c r="D16" s="28">
        <v>89</v>
      </c>
      <c r="E16" s="28">
        <v>96</v>
      </c>
      <c r="F16" s="28">
        <v>119</v>
      </c>
      <c r="G16" s="28">
        <v>99</v>
      </c>
      <c r="H16" s="28">
        <v>78</v>
      </c>
      <c r="I16" s="28">
        <v>103</v>
      </c>
      <c r="J16" s="28">
        <v>89</v>
      </c>
      <c r="K16" s="28">
        <v>90</v>
      </c>
      <c r="L16" s="28">
        <v>59</v>
      </c>
      <c r="M16" s="28">
        <v>81</v>
      </c>
      <c r="N16" s="28">
        <v>69</v>
      </c>
    </row>
    <row r="17" spans="2:16" x14ac:dyDescent="0.25">
      <c r="B17" s="26" t="s">
        <v>45</v>
      </c>
      <c r="C17" s="28">
        <f>C16</f>
        <v>74</v>
      </c>
      <c r="D17" s="28">
        <f t="shared" ref="D17:N17" si="2">C17+D16</f>
        <v>163</v>
      </c>
      <c r="E17" s="28">
        <f t="shared" si="2"/>
        <v>259</v>
      </c>
      <c r="F17" s="28">
        <f t="shared" si="2"/>
        <v>378</v>
      </c>
      <c r="G17" s="28">
        <f t="shared" si="2"/>
        <v>477</v>
      </c>
      <c r="H17" s="28">
        <f t="shared" si="2"/>
        <v>555</v>
      </c>
      <c r="I17" s="28">
        <f t="shared" si="2"/>
        <v>658</v>
      </c>
      <c r="J17" s="28">
        <f t="shared" si="2"/>
        <v>747</v>
      </c>
      <c r="K17" s="28">
        <f t="shared" si="2"/>
        <v>837</v>
      </c>
      <c r="L17" s="28">
        <f t="shared" si="2"/>
        <v>896</v>
      </c>
      <c r="M17" s="28">
        <f t="shared" si="2"/>
        <v>977</v>
      </c>
      <c r="N17" s="28">
        <f t="shared" si="2"/>
        <v>1046</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44</v>
      </c>
      <c r="C21" s="28">
        <v>58</v>
      </c>
      <c r="D21" s="28">
        <v>106</v>
      </c>
      <c r="E21" s="28">
        <v>106</v>
      </c>
      <c r="F21" s="28">
        <v>85</v>
      </c>
      <c r="G21" s="28">
        <v>74</v>
      </c>
      <c r="H21" s="28">
        <v>64</v>
      </c>
      <c r="I21" s="28">
        <v>71</v>
      </c>
      <c r="J21" s="28">
        <v>86</v>
      </c>
      <c r="K21" s="28">
        <v>74</v>
      </c>
      <c r="L21" s="28">
        <v>86</v>
      </c>
      <c r="M21" s="28">
        <v>78</v>
      </c>
      <c r="N21" s="28">
        <v>92</v>
      </c>
    </row>
    <row r="22" spans="2:16" x14ac:dyDescent="0.25">
      <c r="B22" s="26" t="s">
        <v>45</v>
      </c>
      <c r="C22" s="28">
        <f>C21</f>
        <v>58</v>
      </c>
      <c r="D22" s="28">
        <f t="shared" ref="D22:N22" si="3">C22+D21</f>
        <v>164</v>
      </c>
      <c r="E22" s="28">
        <f t="shared" si="3"/>
        <v>270</v>
      </c>
      <c r="F22" s="28">
        <f t="shared" si="3"/>
        <v>355</v>
      </c>
      <c r="G22" s="28">
        <f t="shared" si="3"/>
        <v>429</v>
      </c>
      <c r="H22" s="28">
        <f t="shared" si="3"/>
        <v>493</v>
      </c>
      <c r="I22" s="28">
        <f t="shared" si="3"/>
        <v>564</v>
      </c>
      <c r="J22" s="28">
        <f t="shared" si="3"/>
        <v>650</v>
      </c>
      <c r="K22" s="28">
        <f t="shared" si="3"/>
        <v>724</v>
      </c>
      <c r="L22" s="28">
        <f t="shared" si="3"/>
        <v>810</v>
      </c>
      <c r="M22" s="28">
        <f t="shared" si="3"/>
        <v>888</v>
      </c>
      <c r="N22" s="28">
        <f t="shared" si="3"/>
        <v>980</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44</v>
      </c>
      <c r="C26" s="28">
        <v>0</v>
      </c>
      <c r="D26" s="28">
        <v>0</v>
      </c>
      <c r="E26" s="28">
        <v>0</v>
      </c>
      <c r="F26" s="28">
        <v>0</v>
      </c>
      <c r="G26" s="28">
        <v>3</v>
      </c>
      <c r="H26" s="28">
        <v>5</v>
      </c>
      <c r="I26" s="28">
        <v>21</v>
      </c>
      <c r="J26" s="28">
        <v>34</v>
      </c>
      <c r="K26" s="28">
        <v>32</v>
      </c>
      <c r="L26" s="28">
        <v>43</v>
      </c>
      <c r="M26" s="28">
        <v>76</v>
      </c>
      <c r="N26" s="28">
        <v>86</v>
      </c>
    </row>
    <row r="27" spans="2:16" x14ac:dyDescent="0.25">
      <c r="B27" s="26" t="s">
        <v>45</v>
      </c>
      <c r="C27" s="28">
        <v>0</v>
      </c>
      <c r="D27" s="28">
        <v>0</v>
      </c>
      <c r="E27" s="28">
        <v>0</v>
      </c>
      <c r="F27" s="28">
        <v>0</v>
      </c>
      <c r="G27" s="28">
        <f t="shared" ref="G27:N27" si="4">F27+G26</f>
        <v>3</v>
      </c>
      <c r="H27" s="28">
        <f t="shared" si="4"/>
        <v>8</v>
      </c>
      <c r="I27" s="28">
        <f t="shared" si="4"/>
        <v>29</v>
      </c>
      <c r="J27" s="28">
        <f t="shared" si="4"/>
        <v>63</v>
      </c>
      <c r="K27" s="28">
        <f t="shared" si="4"/>
        <v>95</v>
      </c>
      <c r="L27" s="28">
        <f t="shared" si="4"/>
        <v>138</v>
      </c>
      <c r="M27" s="28">
        <f t="shared" si="4"/>
        <v>214</v>
      </c>
      <c r="N27" s="28">
        <f t="shared" si="4"/>
        <v>300</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2:16" x14ac:dyDescent="0.25"/>
    <row r="50" spans="2:16" x14ac:dyDescent="0.25"/>
    <row r="51" spans="2:16" x14ac:dyDescent="0.25">
      <c r="B51" s="24" t="s">
        <v>46</v>
      </c>
      <c r="C51" s="25"/>
      <c r="D51" s="25"/>
      <c r="E51" s="25"/>
      <c r="F51" s="25"/>
      <c r="G51" s="25"/>
      <c r="H51" s="25"/>
      <c r="I51" s="25"/>
      <c r="J51" s="25"/>
      <c r="K51" s="25"/>
      <c r="L51" s="25"/>
      <c r="M51" s="25"/>
      <c r="N51" s="25"/>
    </row>
    <row r="52" spans="2:16" x14ac:dyDescent="0.25">
      <c r="B52" s="26" t="s">
        <v>31</v>
      </c>
      <c r="C52" s="27" t="str">
        <f>$D$10</f>
        <v>Sept</v>
      </c>
      <c r="D52" s="27" t="str">
        <f>$E$10</f>
        <v>Oct</v>
      </c>
      <c r="E52" s="27" t="str">
        <f>$F$10</f>
        <v>Nov</v>
      </c>
      <c r="F52" s="27" t="str">
        <f>$G$10</f>
        <v>Dec</v>
      </c>
      <c r="G52" s="27" t="str">
        <f>$H$10</f>
        <v>Jan</v>
      </c>
      <c r="H52" s="27" t="str">
        <f>$I$10</f>
        <v>Feb</v>
      </c>
      <c r="I52" s="27" t="str">
        <f>$J$10</f>
        <v>Mar</v>
      </c>
      <c r="J52" s="27" t="str">
        <f>$K$10</f>
        <v>Apr</v>
      </c>
      <c r="K52" s="27" t="str">
        <f>$L$10</f>
        <v>May</v>
      </c>
      <c r="L52" s="27" t="str">
        <f>$M$10</f>
        <v>Jun</v>
      </c>
      <c r="M52" s="27" t="str">
        <f>$N$10</f>
        <v>Jul</v>
      </c>
      <c r="N52" s="27" t="str">
        <f>$C$5</f>
        <v>Aug</v>
      </c>
    </row>
    <row r="53" spans="2:16" x14ac:dyDescent="0.25">
      <c r="B53" s="26" t="s">
        <v>44</v>
      </c>
      <c r="C53" s="30">
        <f>$D$11</f>
        <v>77</v>
      </c>
      <c r="D53" s="30">
        <f>$E$11</f>
        <v>51</v>
      </c>
      <c r="E53" s="30">
        <f>$F$11</f>
        <v>64</v>
      </c>
      <c r="F53" s="30">
        <f>$G$11</f>
        <v>61</v>
      </c>
      <c r="G53" s="30">
        <f>$H$11</f>
        <v>63</v>
      </c>
      <c r="H53" s="30">
        <f>$I$11</f>
        <v>60</v>
      </c>
      <c r="I53" s="30">
        <f>$J$11</f>
        <v>68</v>
      </c>
      <c r="J53" s="30">
        <f>$K$11</f>
        <v>41</v>
      </c>
      <c r="K53" s="30">
        <f>$L$11</f>
        <v>44</v>
      </c>
      <c r="L53" s="30">
        <f>$M$11</f>
        <v>44</v>
      </c>
      <c r="M53" s="30">
        <f>$N$11</f>
        <v>38</v>
      </c>
      <c r="N53" s="30">
        <f>$C$6</f>
        <v>45</v>
      </c>
    </row>
    <row r="54" spans="2:16" ht="30" customHeight="1" x14ac:dyDescent="0.25">
      <c r="B54" s="31" t="s">
        <v>47</v>
      </c>
      <c r="C54" s="28">
        <f>SUM($E$16:$N$16,$C$11:$D$11)</f>
        <v>1013</v>
      </c>
      <c r="D54" s="28">
        <f>SUM($F$16:$N$16,$C$11:$E$11)</f>
        <v>968</v>
      </c>
      <c r="E54" s="28">
        <f>SUM($G$16:$N$16,$C$11:$F$11)</f>
        <v>913</v>
      </c>
      <c r="F54" s="28">
        <f>SUM($H$16:$N$16,$C$11:$G$11)</f>
        <v>875</v>
      </c>
      <c r="G54" s="28">
        <f>SUM($I$16:$N$16,$C$11:$H$11)</f>
        <v>860</v>
      </c>
      <c r="H54" s="28">
        <f>SUM($J$16:$N$16,$C$11:$I$11)</f>
        <v>817</v>
      </c>
      <c r="I54" s="28">
        <f>SUM($K$16:$N$16,$C$11:$J$11)</f>
        <v>796</v>
      </c>
      <c r="J54" s="28">
        <f>SUM($L$16:$N$16,$C$11:$K$11)</f>
        <v>747</v>
      </c>
      <c r="K54" s="28">
        <f>SUM($M$16:$N$16,$C$11:$L$11)</f>
        <v>732</v>
      </c>
      <c r="L54" s="28">
        <f>SUM($N$16,$C$11:$M$11)</f>
        <v>695</v>
      </c>
      <c r="M54" s="28">
        <f>SUM($C$11:$N$11)</f>
        <v>664</v>
      </c>
      <c r="N54" s="28">
        <f>SUM($D$11:$N$11,$C$6)</f>
        <v>656</v>
      </c>
      <c r="O54" s="29"/>
      <c r="P54" s="22"/>
    </row>
    <row r="55" spans="2:16" x14ac:dyDescent="0.25"/>
    <row r="56" spans="2:16" x14ac:dyDescent="0.25"/>
    <row r="57" spans="2:16" x14ac:dyDescent="0.25"/>
    <row r="58" spans="2:16" x14ac:dyDescent="0.25"/>
    <row r="59" spans="2:16" x14ac:dyDescent="0.25"/>
    <row r="60" spans="2:16" x14ac:dyDescent="0.25"/>
    <row r="61" spans="2:16" x14ac:dyDescent="0.25"/>
    <row r="62" spans="2:16" x14ac:dyDescent="0.25"/>
    <row r="63" spans="2:16" x14ac:dyDescent="0.25"/>
    <row r="64" spans="2: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2" s="37" customFormat="1" x14ac:dyDescent="0.25">
      <c r="A81" s="36"/>
    </row>
    <row r="82" spans="1:2" s="37" customFormat="1" ht="30" customHeight="1" x14ac:dyDescent="0.25">
      <c r="B82" s="38"/>
    </row>
    <row r="83" spans="1:2" s="37" customFormat="1" x14ac:dyDescent="0.25">
      <c r="B83" s="38"/>
    </row>
    <row r="84" spans="1:2" x14ac:dyDescent="0.25"/>
    <row r="85" spans="1:2" ht="15" hidden="1" customHeight="1" x14ac:dyDescent="0.25"/>
    <row r="86" spans="1:2" ht="15" hidden="1" customHeight="1" x14ac:dyDescent="0.25"/>
    <row r="87" spans="1:2" ht="15" hidden="1" customHeight="1" x14ac:dyDescent="0.25"/>
    <row r="88" spans="1:2" ht="15" hidden="1" customHeight="1" x14ac:dyDescent="0.25"/>
    <row r="89" spans="1:2" ht="15" hidden="1" customHeight="1" x14ac:dyDescent="0.25"/>
    <row r="90" spans="1:2" ht="15" hidden="1" customHeight="1" x14ac:dyDescent="0.25"/>
    <row r="91" spans="1:2" ht="15" hidden="1" customHeight="1" x14ac:dyDescent="0.25"/>
    <row r="92" spans="1:2" ht="15" hidden="1" customHeight="1" x14ac:dyDescent="0.25"/>
    <row r="93" spans="1:2" ht="15" hidden="1" customHeight="1"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hidden="1" customHeight="1" x14ac:dyDescent="0.25"/>
  </sheetData>
  <pageMargins left="0.74803149606299213" right="0.74803149606299213" top="1.5354330708661419" bottom="0.98425196850393704" header="0.51181102362204722" footer="0.51181102362204722"/>
  <pageSetup paperSize="9" scale="70" orientation="portrait" r:id="rId1"/>
  <headerFooter alignWithMargins="0">
    <oddFooter>&amp;LEL Disease MI&amp;C&amp;P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workbookViewId="0">
      <selection activeCell="C8" sqref="C8"/>
    </sheetView>
  </sheetViews>
  <sheetFormatPr defaultColWidth="0" defaultRowHeight="15" customHeight="1" zeroHeight="1" x14ac:dyDescent="0.25"/>
  <cols>
    <col min="1" max="1" width="2.85546875" style="20" customWidth="1"/>
    <col min="2" max="2" width="17.5703125" style="20" customWidth="1"/>
    <col min="3" max="14" width="9" style="20" customWidth="1"/>
    <col min="15" max="15" width="2.85546875" style="20" customWidth="1"/>
    <col min="16" max="16" width="0" style="20" hidden="1" customWidth="1"/>
    <col min="17" max="16384" width="9.140625" style="20" hidden="1"/>
  </cols>
  <sheetData>
    <row r="1" spans="2:16" x14ac:dyDescent="0.25"/>
    <row r="2" spans="2:16" x14ac:dyDescent="0.25">
      <c r="B2" s="21" t="s">
        <v>68</v>
      </c>
    </row>
    <row r="3" spans="2:16" x14ac:dyDescent="0.25">
      <c r="B3" s="22"/>
      <c r="C3" s="23"/>
      <c r="D3" s="23"/>
      <c r="E3" s="23"/>
      <c r="F3" s="23"/>
      <c r="G3" s="23"/>
      <c r="H3" s="23"/>
      <c r="I3" s="23"/>
      <c r="J3" s="23"/>
      <c r="K3" s="23"/>
      <c r="L3" s="23"/>
      <c r="M3" s="23"/>
      <c r="N3" s="23"/>
    </row>
    <row r="4" spans="2:16" x14ac:dyDescent="0.25">
      <c r="B4" s="24" t="s">
        <v>84</v>
      </c>
      <c r="C4" s="25"/>
      <c r="D4" s="25"/>
      <c r="E4" s="25"/>
      <c r="F4" s="25"/>
      <c r="G4" s="25"/>
      <c r="H4" s="25"/>
      <c r="I4" s="25"/>
      <c r="J4" s="25"/>
      <c r="K4" s="25"/>
      <c r="L4" s="25"/>
      <c r="M4" s="25"/>
      <c r="N4" s="25"/>
    </row>
    <row r="5" spans="2:16" x14ac:dyDescent="0.25">
      <c r="B5" s="26" t="s">
        <v>31</v>
      </c>
      <c r="C5" s="27" t="s">
        <v>32</v>
      </c>
      <c r="D5" s="27" t="s">
        <v>33</v>
      </c>
      <c r="E5" s="27" t="s">
        <v>34</v>
      </c>
      <c r="F5" s="27" t="s">
        <v>35</v>
      </c>
      <c r="G5" s="27" t="s">
        <v>36</v>
      </c>
      <c r="H5" s="27" t="s">
        <v>37</v>
      </c>
      <c r="I5" s="27" t="s">
        <v>38</v>
      </c>
      <c r="J5" s="27" t="s">
        <v>39</v>
      </c>
      <c r="K5" s="27" t="s">
        <v>40</v>
      </c>
      <c r="L5" s="27" t="s">
        <v>41</v>
      </c>
      <c r="M5" s="27" t="s">
        <v>42</v>
      </c>
      <c r="N5" s="27" t="s">
        <v>43</v>
      </c>
    </row>
    <row r="6" spans="2:16" x14ac:dyDescent="0.25">
      <c r="B6" s="26" t="s">
        <v>69</v>
      </c>
      <c r="C6" s="28">
        <v>45</v>
      </c>
      <c r="D6" s="28"/>
      <c r="E6" s="28"/>
      <c r="F6" s="28"/>
      <c r="G6" s="28"/>
      <c r="H6" s="28"/>
      <c r="I6" s="28"/>
      <c r="J6" s="28"/>
      <c r="K6" s="28"/>
      <c r="L6" s="28"/>
      <c r="M6" s="28"/>
      <c r="N6" s="28"/>
    </row>
    <row r="7" spans="2:16" x14ac:dyDescent="0.25">
      <c r="B7" s="26" t="s">
        <v>70</v>
      </c>
      <c r="C7" s="28">
        <v>3455</v>
      </c>
      <c r="D7" s="28"/>
      <c r="E7" s="28"/>
      <c r="F7" s="28"/>
      <c r="G7" s="28"/>
      <c r="H7" s="28"/>
      <c r="I7" s="28"/>
      <c r="J7" s="28"/>
      <c r="K7" s="28"/>
      <c r="L7" s="28"/>
      <c r="M7" s="28"/>
      <c r="N7" s="28"/>
      <c r="O7" s="29"/>
      <c r="P7" s="22"/>
    </row>
    <row r="8" spans="2:16" x14ac:dyDescent="0.25"/>
    <row r="9" spans="2:16" x14ac:dyDescent="0.25">
      <c r="B9" s="24" t="s">
        <v>82</v>
      </c>
      <c r="C9" s="25"/>
      <c r="D9" s="25"/>
      <c r="E9" s="25"/>
      <c r="F9" s="25"/>
      <c r="G9" s="25"/>
      <c r="H9" s="25"/>
      <c r="I9" s="25"/>
      <c r="J9" s="25"/>
      <c r="K9" s="25"/>
      <c r="L9" s="25"/>
      <c r="M9" s="25"/>
      <c r="N9" s="25"/>
    </row>
    <row r="10" spans="2:16" x14ac:dyDescent="0.25">
      <c r="B10" s="26" t="s">
        <v>31</v>
      </c>
      <c r="C10" s="27" t="s">
        <v>32</v>
      </c>
      <c r="D10" s="27" t="s">
        <v>33</v>
      </c>
      <c r="E10" s="27" t="s">
        <v>34</v>
      </c>
      <c r="F10" s="27" t="s">
        <v>35</v>
      </c>
      <c r="G10" s="27" t="s">
        <v>36</v>
      </c>
      <c r="H10" s="27" t="s">
        <v>37</v>
      </c>
      <c r="I10" s="27" t="s">
        <v>38</v>
      </c>
      <c r="J10" s="27" t="s">
        <v>39</v>
      </c>
      <c r="K10" s="27" t="s">
        <v>40</v>
      </c>
      <c r="L10" s="27" t="s">
        <v>41</v>
      </c>
      <c r="M10" s="27" t="s">
        <v>42</v>
      </c>
      <c r="N10" s="27" t="s">
        <v>43</v>
      </c>
    </row>
    <row r="11" spans="2:16" x14ac:dyDescent="0.25">
      <c r="B11" s="26" t="s">
        <v>69</v>
      </c>
      <c r="C11" s="28">
        <v>53</v>
      </c>
      <c r="D11" s="28">
        <v>77</v>
      </c>
      <c r="E11" s="28">
        <v>51</v>
      </c>
      <c r="F11" s="28">
        <v>64</v>
      </c>
      <c r="G11" s="28">
        <v>61</v>
      </c>
      <c r="H11" s="28">
        <v>63</v>
      </c>
      <c r="I11" s="28">
        <v>60</v>
      </c>
      <c r="J11" s="28">
        <v>68</v>
      </c>
      <c r="K11" s="28">
        <v>41</v>
      </c>
      <c r="L11" s="28">
        <v>44</v>
      </c>
      <c r="M11" s="28">
        <v>44</v>
      </c>
      <c r="N11" s="28">
        <v>38</v>
      </c>
    </row>
    <row r="12" spans="2:16" x14ac:dyDescent="0.25">
      <c r="B12" s="26" t="s">
        <v>70</v>
      </c>
      <c r="C12" s="28">
        <v>3897</v>
      </c>
      <c r="D12" s="28">
        <v>3320</v>
      </c>
      <c r="E12" s="28">
        <v>3627</v>
      </c>
      <c r="F12" s="28">
        <v>3529</v>
      </c>
      <c r="G12" s="28">
        <v>3682</v>
      </c>
      <c r="H12" s="28">
        <v>3946</v>
      </c>
      <c r="I12" s="28">
        <v>3846</v>
      </c>
      <c r="J12" s="28">
        <v>3504</v>
      </c>
      <c r="K12" s="28">
        <v>3306</v>
      </c>
      <c r="L12" s="28">
        <v>3208</v>
      </c>
      <c r="M12" s="28">
        <v>3519</v>
      </c>
      <c r="N12" s="28">
        <v>4191</v>
      </c>
      <c r="O12" s="29"/>
      <c r="P12" s="22"/>
    </row>
    <row r="13" spans="2:16" x14ac:dyDescent="0.25"/>
    <row r="14" spans="2:16" x14ac:dyDescent="0.25">
      <c r="B14" s="24" t="s">
        <v>81</v>
      </c>
      <c r="C14" s="25"/>
      <c r="D14" s="25"/>
      <c r="E14" s="25"/>
      <c r="F14" s="25"/>
      <c r="G14" s="25"/>
      <c r="H14" s="25"/>
      <c r="I14" s="25"/>
      <c r="J14" s="25"/>
      <c r="K14" s="25"/>
      <c r="L14" s="25"/>
      <c r="M14" s="25"/>
      <c r="N14" s="25"/>
    </row>
    <row r="15" spans="2:16" x14ac:dyDescent="0.25">
      <c r="B15" s="26" t="s">
        <v>31</v>
      </c>
      <c r="C15" s="27" t="s">
        <v>32</v>
      </c>
      <c r="D15" s="27" t="s">
        <v>33</v>
      </c>
      <c r="E15" s="27" t="s">
        <v>34</v>
      </c>
      <c r="F15" s="27" t="s">
        <v>35</v>
      </c>
      <c r="G15" s="27" t="s">
        <v>36</v>
      </c>
      <c r="H15" s="27" t="s">
        <v>37</v>
      </c>
      <c r="I15" s="27" t="s">
        <v>38</v>
      </c>
      <c r="J15" s="27" t="s">
        <v>39</v>
      </c>
      <c r="K15" s="27" t="s">
        <v>40</v>
      </c>
      <c r="L15" s="27" t="s">
        <v>41</v>
      </c>
      <c r="M15" s="27" t="s">
        <v>42</v>
      </c>
      <c r="N15" s="27" t="s">
        <v>43</v>
      </c>
    </row>
    <row r="16" spans="2:16" x14ac:dyDescent="0.25">
      <c r="B16" s="26" t="s">
        <v>69</v>
      </c>
      <c r="C16" s="28">
        <v>74</v>
      </c>
      <c r="D16" s="28">
        <v>89</v>
      </c>
      <c r="E16" s="28">
        <v>96</v>
      </c>
      <c r="F16" s="28">
        <v>119</v>
      </c>
      <c r="G16" s="28">
        <v>99</v>
      </c>
      <c r="H16" s="28">
        <v>78</v>
      </c>
      <c r="I16" s="28">
        <v>103</v>
      </c>
      <c r="J16" s="28">
        <v>89</v>
      </c>
      <c r="K16" s="28">
        <v>90</v>
      </c>
      <c r="L16" s="28">
        <v>59</v>
      </c>
      <c r="M16" s="28">
        <v>81</v>
      </c>
      <c r="N16" s="28">
        <v>69</v>
      </c>
    </row>
    <row r="17" spans="2:16" x14ac:dyDescent="0.25">
      <c r="B17" s="26" t="s">
        <v>70</v>
      </c>
      <c r="C17" s="28">
        <v>3785</v>
      </c>
      <c r="D17" s="28">
        <v>3917</v>
      </c>
      <c r="E17" s="28">
        <v>4040</v>
      </c>
      <c r="F17" s="28">
        <v>3996</v>
      </c>
      <c r="G17" s="28">
        <v>3987</v>
      </c>
      <c r="H17" s="28">
        <v>3651</v>
      </c>
      <c r="I17" s="28">
        <v>3742</v>
      </c>
      <c r="J17" s="28">
        <v>4047</v>
      </c>
      <c r="K17" s="28">
        <v>3924</v>
      </c>
      <c r="L17" s="28">
        <v>3943</v>
      </c>
      <c r="M17" s="44">
        <v>3912</v>
      </c>
      <c r="N17" s="28">
        <v>3753</v>
      </c>
      <c r="O17" s="29"/>
      <c r="P17" s="22"/>
    </row>
    <row r="18" spans="2:16" x14ac:dyDescent="0.25"/>
    <row r="19" spans="2:16" x14ac:dyDescent="0.25">
      <c r="B19" s="24" t="s">
        <v>80</v>
      </c>
      <c r="C19" s="25"/>
      <c r="D19" s="25"/>
      <c r="E19" s="25"/>
      <c r="F19" s="25"/>
      <c r="G19" s="25"/>
      <c r="H19" s="25"/>
      <c r="I19" s="25"/>
      <c r="J19" s="25"/>
      <c r="K19" s="25"/>
      <c r="L19" s="25"/>
      <c r="M19" s="25"/>
      <c r="N19" s="25"/>
    </row>
    <row r="20" spans="2:16" x14ac:dyDescent="0.25">
      <c r="B20" s="26" t="s">
        <v>31</v>
      </c>
      <c r="C20" s="27" t="s">
        <v>32</v>
      </c>
      <c r="D20" s="27" t="s">
        <v>33</v>
      </c>
      <c r="E20" s="27" t="s">
        <v>34</v>
      </c>
      <c r="F20" s="27" t="s">
        <v>35</v>
      </c>
      <c r="G20" s="27" t="s">
        <v>36</v>
      </c>
      <c r="H20" s="27" t="s">
        <v>37</v>
      </c>
      <c r="I20" s="27" t="s">
        <v>38</v>
      </c>
      <c r="J20" s="27" t="s">
        <v>39</v>
      </c>
      <c r="K20" s="27" t="s">
        <v>40</v>
      </c>
      <c r="L20" s="27" t="s">
        <v>41</v>
      </c>
      <c r="M20" s="27" t="s">
        <v>42</v>
      </c>
      <c r="N20" s="27" t="s">
        <v>43</v>
      </c>
    </row>
    <row r="21" spans="2:16" x14ac:dyDescent="0.25">
      <c r="B21" s="26" t="s">
        <v>69</v>
      </c>
      <c r="C21" s="28">
        <v>58</v>
      </c>
      <c r="D21" s="28">
        <v>106</v>
      </c>
      <c r="E21" s="28">
        <v>106</v>
      </c>
      <c r="F21" s="28">
        <v>83</v>
      </c>
      <c r="G21" s="28">
        <v>74</v>
      </c>
      <c r="H21" s="28">
        <v>64</v>
      </c>
      <c r="I21" s="28">
        <v>70</v>
      </c>
      <c r="J21" s="28">
        <v>86</v>
      </c>
      <c r="K21" s="28">
        <v>74</v>
      </c>
      <c r="L21" s="28">
        <v>86</v>
      </c>
      <c r="M21" s="28">
        <v>78</v>
      </c>
      <c r="N21" s="28">
        <v>92</v>
      </c>
    </row>
    <row r="22" spans="2:16" x14ac:dyDescent="0.25">
      <c r="B22" s="26" t="s">
        <v>70</v>
      </c>
      <c r="C22" s="28">
        <v>4740</v>
      </c>
      <c r="D22" s="28">
        <v>4556</v>
      </c>
      <c r="E22" s="28">
        <v>4804</v>
      </c>
      <c r="F22" s="28">
        <v>4193</v>
      </c>
      <c r="G22" s="28">
        <v>4345</v>
      </c>
      <c r="H22" s="28">
        <v>4384</v>
      </c>
      <c r="I22" s="28">
        <v>4623</v>
      </c>
      <c r="J22" s="28">
        <v>4959</v>
      </c>
      <c r="K22" s="28">
        <v>4358</v>
      </c>
      <c r="L22" s="28">
        <v>3997</v>
      </c>
      <c r="M22" s="39">
        <v>4746</v>
      </c>
      <c r="N22" s="39">
        <v>4072</v>
      </c>
      <c r="O22" s="29"/>
      <c r="P22" s="22"/>
    </row>
    <row r="23" spans="2:16" x14ac:dyDescent="0.25"/>
    <row r="24" spans="2:16" x14ac:dyDescent="0.25">
      <c r="B24" s="24" t="s">
        <v>30</v>
      </c>
      <c r="C24" s="25"/>
      <c r="D24" s="25"/>
      <c r="E24" s="25"/>
      <c r="F24" s="25"/>
      <c r="G24" s="25"/>
      <c r="H24" s="25"/>
      <c r="I24" s="25"/>
      <c r="J24" s="25"/>
      <c r="K24" s="25"/>
      <c r="L24" s="25"/>
      <c r="M24" s="25"/>
      <c r="N24" s="25"/>
    </row>
    <row r="25" spans="2:16" x14ac:dyDescent="0.25">
      <c r="B25" s="26" t="s">
        <v>31</v>
      </c>
      <c r="C25" s="27" t="s">
        <v>32</v>
      </c>
      <c r="D25" s="27" t="s">
        <v>33</v>
      </c>
      <c r="E25" s="27" t="s">
        <v>34</v>
      </c>
      <c r="F25" s="27" t="s">
        <v>35</v>
      </c>
      <c r="G25" s="27" t="s">
        <v>36</v>
      </c>
      <c r="H25" s="27" t="s">
        <v>37</v>
      </c>
      <c r="I25" s="27" t="s">
        <v>38</v>
      </c>
      <c r="J25" s="27" t="s">
        <v>39</v>
      </c>
      <c r="K25" s="27" t="s">
        <v>40</v>
      </c>
      <c r="L25" s="27" t="s">
        <v>41</v>
      </c>
      <c r="M25" s="27" t="s">
        <v>42</v>
      </c>
      <c r="N25" s="27" t="s">
        <v>43</v>
      </c>
    </row>
    <row r="26" spans="2:16" x14ac:dyDescent="0.25">
      <c r="B26" s="26" t="s">
        <v>69</v>
      </c>
      <c r="C26" s="28">
        <v>0</v>
      </c>
      <c r="D26" s="28">
        <v>0</v>
      </c>
      <c r="E26" s="28">
        <v>0</v>
      </c>
      <c r="F26" s="28">
        <v>0</v>
      </c>
      <c r="G26" s="28">
        <v>3</v>
      </c>
      <c r="H26" s="28">
        <v>5</v>
      </c>
      <c r="I26" s="28">
        <v>21</v>
      </c>
      <c r="J26" s="28">
        <v>34</v>
      </c>
      <c r="K26" s="28">
        <v>32</v>
      </c>
      <c r="L26" s="28">
        <v>42</v>
      </c>
      <c r="M26" s="28">
        <v>74</v>
      </c>
      <c r="N26" s="28">
        <v>86</v>
      </c>
    </row>
    <row r="27" spans="2:16" x14ac:dyDescent="0.25">
      <c r="B27" s="26" t="s">
        <v>70</v>
      </c>
      <c r="C27" s="28">
        <v>0</v>
      </c>
      <c r="D27" s="28">
        <v>0</v>
      </c>
      <c r="E27" s="28">
        <v>0</v>
      </c>
      <c r="F27" s="28">
        <v>0</v>
      </c>
      <c r="G27" s="28">
        <v>3310</v>
      </c>
      <c r="H27" s="28">
        <v>5208</v>
      </c>
      <c r="I27" s="28">
        <v>5378</v>
      </c>
      <c r="J27" s="28">
        <v>5665</v>
      </c>
      <c r="K27" s="28">
        <v>4802</v>
      </c>
      <c r="L27" s="28">
        <v>5003</v>
      </c>
      <c r="M27" s="39">
        <v>4829</v>
      </c>
      <c r="N27" s="28">
        <v>4877</v>
      </c>
      <c r="O27" s="29"/>
      <c r="P27" s="22"/>
    </row>
    <row r="28" spans="2:16" x14ac:dyDescent="0.25"/>
    <row r="29" spans="2:16" x14ac:dyDescent="0.25"/>
    <row r="30" spans="2:16" x14ac:dyDescent="0.25"/>
    <row r="31" spans="2:16" x14ac:dyDescent="0.25"/>
    <row r="32" spans="2:1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14" x14ac:dyDescent="0.25"/>
    <row r="50" spans="1:14" x14ac:dyDescent="0.25"/>
    <row r="51" spans="1:14" x14ac:dyDescent="0.25">
      <c r="A51" s="24" t="s">
        <v>48</v>
      </c>
    </row>
    <row r="52" spans="1:14" ht="30" customHeight="1" x14ac:dyDescent="0.25">
      <c r="A52" s="35">
        <v>1</v>
      </c>
      <c r="B52" s="56" t="s">
        <v>71</v>
      </c>
      <c r="C52" s="56"/>
      <c r="D52" s="56"/>
      <c r="E52" s="56"/>
      <c r="F52" s="56"/>
      <c r="G52" s="56"/>
      <c r="H52" s="56"/>
      <c r="I52" s="56"/>
      <c r="J52" s="56"/>
      <c r="K52" s="56"/>
      <c r="L52" s="56"/>
      <c r="M52" s="56"/>
      <c r="N52" s="56"/>
    </row>
    <row r="53" spans="1:14" ht="30.75" customHeight="1" x14ac:dyDescent="0.25">
      <c r="A53" s="35">
        <v>2</v>
      </c>
      <c r="B53" s="57" t="s">
        <v>72</v>
      </c>
      <c r="C53" s="56"/>
      <c r="D53" s="56"/>
      <c r="E53" s="56"/>
      <c r="F53" s="56"/>
      <c r="G53" s="56"/>
      <c r="H53" s="56"/>
      <c r="I53" s="56"/>
      <c r="J53" s="56"/>
      <c r="K53" s="56"/>
      <c r="L53" s="56"/>
      <c r="M53" s="56"/>
      <c r="N53" s="56"/>
    </row>
    <row r="54" spans="1:14" ht="34.5" customHeight="1" x14ac:dyDescent="0.25">
      <c r="A54" s="35">
        <v>3</v>
      </c>
      <c r="B54" s="56" t="s">
        <v>73</v>
      </c>
      <c r="C54" s="56"/>
      <c r="D54" s="56"/>
      <c r="E54" s="56"/>
      <c r="F54" s="56"/>
      <c r="G54" s="56"/>
      <c r="H54" s="56"/>
      <c r="I54" s="56"/>
      <c r="J54" s="56"/>
      <c r="K54" s="56"/>
      <c r="L54" s="56"/>
      <c r="M54" s="56"/>
      <c r="N54" s="56"/>
    </row>
    <row r="55" spans="1:14" x14ac:dyDescent="0.25">
      <c r="A55" s="35">
        <v>4</v>
      </c>
      <c r="B55" s="20" t="s">
        <v>74</v>
      </c>
    </row>
    <row r="56" spans="1:14" hidden="1" x14ac:dyDescent="0.25"/>
    <row r="57" spans="1:14" ht="15" hidden="1" customHeight="1" x14ac:dyDescent="0.25"/>
    <row r="58" spans="1:14" ht="15" hidden="1" customHeight="1" x14ac:dyDescent="0.25"/>
    <row r="59" spans="1:14" ht="15" hidden="1" customHeight="1" x14ac:dyDescent="0.25"/>
    <row r="60" spans="1:14" ht="15" hidden="1" customHeight="1" x14ac:dyDescent="0.25"/>
    <row r="61" spans="1:14" ht="15" hidden="1" customHeight="1" x14ac:dyDescent="0.25"/>
    <row r="62" spans="1:14" ht="15" hidden="1" customHeight="1" x14ac:dyDescent="0.25"/>
    <row r="63" spans="1:14" ht="15" hidden="1" customHeight="1" x14ac:dyDescent="0.25"/>
    <row r="64" spans="1: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mergeCells count="3">
    <mergeCell ref="B52:N52"/>
    <mergeCell ref="B53:N53"/>
    <mergeCell ref="B54:N54"/>
  </mergeCells>
  <pageMargins left="0.74803149606299213" right="0.74803149606299213" top="1.5354330708661419" bottom="0.98425196850393704" header="0.51181102362204722" footer="0.51181102362204722"/>
  <pageSetup paperSize="9" scale="65" orientation="portrait" r:id="rId1"/>
  <headerFooter alignWithMargins="0">
    <oddFooter>&amp;LEL Disease MI&amp;C&amp;P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ELD Portal MI</vt:lpstr>
      <vt:lpstr>No of CNFs Sent</vt:lpstr>
      <vt:lpstr>No of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lastModifiedBy>Leigh Evans</cp:lastModifiedBy>
  <cp:lastPrinted>2013-09-25T09:45:12Z</cp:lastPrinted>
  <dcterms:created xsi:type="dcterms:W3CDTF">2011-09-20T13:06:51Z</dcterms:created>
  <dcterms:modified xsi:type="dcterms:W3CDTF">2017-09-11T08:58:21Z</dcterms:modified>
</cp:coreProperties>
</file>