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drawings/drawing3.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drawings/drawing4.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drawings/drawing5.xml" ContentType="application/vnd.openxmlformats-officedocument.drawing+xml"/>
  <Override PartName="/xl/charts/chart9.xml" ContentType="application/vnd.openxmlformats-officedocument.drawingml.chart+xml"/>
  <Override PartName="/xl/charts/chart10.xml" ContentType="application/vnd.openxmlformats-officedocument.drawingml.chart+xml"/>
  <Override PartName="/xl/drawings/drawing6.xml" ContentType="application/vnd.openxmlformats-officedocument.drawing+xml"/>
  <Override PartName="/xl/charts/chart11.xml" ContentType="application/vnd.openxmlformats-officedocument.drawingml.chart+xml"/>
  <Override PartName="/xl/charts/chart12.xml" ContentType="application/vnd.openxmlformats-officedocument.drawingml.chart+xml"/>
  <Override PartName="/xl/drawings/drawing7.xml" ContentType="application/vnd.openxmlformats-officedocument.drawing+xml"/>
  <Override PartName="/xl/charts/chart1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Management Services Limited (MSL)\RTA Portal Co\Portal MI\Monthly MI\2017\06 - Jun\PL\"/>
    </mc:Choice>
  </mc:AlternateContent>
  <bookViews>
    <workbookView xWindow="-120" yWindow="732" windowWidth="7608" windowHeight="11652" tabRatio="800"/>
  </bookViews>
  <sheets>
    <sheet name="PL Portal MI" sheetId="9" r:id="rId1"/>
    <sheet name="No of CNFs Sent" sheetId="10" r:id="rId2"/>
    <sheet name="No of CNFs Left at Stage 1" sheetId="11" r:id="rId3"/>
    <sheet name="Stage 2 Exit" sheetId="12" r:id="rId4"/>
    <sheet name="Exit Process" sheetId="13" r:id="rId5"/>
    <sheet name="Court Pack" sheetId="14" r:id="rId6"/>
    <sheet name="No of Settled Claims" sheetId="15" r:id="rId7"/>
    <sheet name="General Damages" sheetId="16" r:id="rId8"/>
  </sheets>
  <calcPr calcId="152511"/>
  <fileRecoveryPr repairLoad="1"/>
</workbook>
</file>

<file path=xl/calcChain.xml><?xml version="1.0" encoding="utf-8"?>
<calcChain xmlns="http://schemas.openxmlformats.org/spreadsheetml/2006/main">
  <c r="N49" i="10" l="1"/>
  <c r="M49" i="10"/>
  <c r="L49" i="10"/>
  <c r="K49" i="10"/>
  <c r="J49" i="10"/>
  <c r="I49" i="10"/>
  <c r="H49" i="10"/>
  <c r="G49" i="10"/>
  <c r="F49" i="10"/>
  <c r="E49" i="10"/>
  <c r="D49" i="10"/>
  <c r="C49" i="10"/>
  <c r="N48" i="10"/>
  <c r="M48" i="10"/>
  <c r="L48" i="10"/>
  <c r="K48" i="10"/>
  <c r="J48" i="10"/>
  <c r="I48" i="10"/>
  <c r="H48" i="10"/>
  <c r="G48" i="10"/>
  <c r="F48" i="10"/>
  <c r="E48" i="10"/>
  <c r="D48" i="10"/>
  <c r="C48" i="10"/>
  <c r="N47" i="10"/>
  <c r="M47" i="10"/>
  <c r="L47" i="10"/>
  <c r="K47" i="10"/>
  <c r="J47" i="10"/>
  <c r="I47" i="10"/>
  <c r="H47" i="10"/>
  <c r="G47" i="10"/>
  <c r="F47" i="10"/>
  <c r="E47" i="10"/>
  <c r="D47" i="10"/>
  <c r="C47" i="10"/>
  <c r="N49" i="11"/>
  <c r="M49" i="11"/>
  <c r="L49" i="11"/>
  <c r="K49" i="11"/>
  <c r="J49" i="11"/>
  <c r="I49" i="11"/>
  <c r="H49" i="11"/>
  <c r="G49" i="11"/>
  <c r="F49" i="11"/>
  <c r="E49" i="11"/>
  <c r="D49" i="11"/>
  <c r="C49" i="11"/>
  <c r="N48" i="11"/>
  <c r="M48" i="11"/>
  <c r="L48" i="11"/>
  <c r="K48" i="11"/>
  <c r="J48" i="11"/>
  <c r="I48" i="11"/>
  <c r="H48" i="11"/>
  <c r="G48" i="11"/>
  <c r="F48" i="11"/>
  <c r="E48" i="11"/>
  <c r="D48" i="11"/>
  <c r="C48" i="11"/>
  <c r="N47" i="11"/>
  <c r="M47" i="11"/>
  <c r="L47" i="11"/>
  <c r="K47" i="11"/>
  <c r="J47" i="11"/>
  <c r="I47" i="11"/>
  <c r="H47" i="11"/>
  <c r="G47" i="11"/>
  <c r="F47" i="11"/>
  <c r="E47" i="11"/>
  <c r="D47" i="11"/>
  <c r="C47" i="11"/>
  <c r="N49" i="12"/>
  <c r="M49" i="12"/>
  <c r="L49" i="12"/>
  <c r="K49" i="12"/>
  <c r="J49" i="12"/>
  <c r="I49" i="12"/>
  <c r="H49" i="12"/>
  <c r="G49" i="12"/>
  <c r="F49" i="12"/>
  <c r="E49" i="12"/>
  <c r="D49" i="12"/>
  <c r="C49" i="12"/>
  <c r="N48" i="12"/>
  <c r="M48" i="12"/>
  <c r="L48" i="12"/>
  <c r="K48" i="12"/>
  <c r="J48" i="12"/>
  <c r="I48" i="12"/>
  <c r="H48" i="12"/>
  <c r="G48" i="12"/>
  <c r="F48" i="12"/>
  <c r="E48" i="12"/>
  <c r="D48" i="12"/>
  <c r="C48" i="12"/>
  <c r="N47" i="12"/>
  <c r="M47" i="12"/>
  <c r="L47" i="12"/>
  <c r="K47" i="12"/>
  <c r="J47" i="12"/>
  <c r="I47" i="12"/>
  <c r="H47" i="12"/>
  <c r="G47" i="12"/>
  <c r="F47" i="12"/>
  <c r="E47" i="12"/>
  <c r="D47" i="12"/>
  <c r="C47" i="12"/>
  <c r="N49" i="13"/>
  <c r="M49" i="13"/>
  <c r="L49" i="13"/>
  <c r="K49" i="13"/>
  <c r="J49" i="13"/>
  <c r="I49" i="13"/>
  <c r="H49" i="13"/>
  <c r="G49" i="13"/>
  <c r="F49" i="13"/>
  <c r="E49" i="13"/>
  <c r="D49" i="13"/>
  <c r="C49" i="13"/>
  <c r="N48" i="13"/>
  <c r="M48" i="13"/>
  <c r="L48" i="13"/>
  <c r="K48" i="13"/>
  <c r="J48" i="13"/>
  <c r="I48" i="13"/>
  <c r="H48" i="13"/>
  <c r="G48" i="13"/>
  <c r="F48" i="13"/>
  <c r="E48" i="13"/>
  <c r="D48" i="13"/>
  <c r="C48" i="13"/>
  <c r="N47" i="13"/>
  <c r="M47" i="13"/>
  <c r="L47" i="13"/>
  <c r="K47" i="13"/>
  <c r="J47" i="13"/>
  <c r="I47" i="13"/>
  <c r="H47" i="13"/>
  <c r="G47" i="13"/>
  <c r="F47" i="13"/>
  <c r="E47" i="13"/>
  <c r="D47" i="13"/>
  <c r="C47" i="13"/>
  <c r="N49" i="14"/>
  <c r="M49" i="14"/>
  <c r="L49" i="14"/>
  <c r="K49" i="14"/>
  <c r="J49" i="14"/>
  <c r="I49" i="14"/>
  <c r="H49" i="14"/>
  <c r="G49" i="14"/>
  <c r="F49" i="14"/>
  <c r="E49" i="14"/>
  <c r="D49" i="14"/>
  <c r="C49" i="14"/>
  <c r="N48" i="14"/>
  <c r="M48" i="14"/>
  <c r="L48" i="14"/>
  <c r="K48" i="14"/>
  <c r="J48" i="14"/>
  <c r="I48" i="14"/>
  <c r="H48" i="14"/>
  <c r="G48" i="14"/>
  <c r="F48" i="14"/>
  <c r="E48" i="14"/>
  <c r="D48" i="14"/>
  <c r="C48" i="14"/>
  <c r="N47" i="14"/>
  <c r="M47" i="14"/>
  <c r="L47" i="14"/>
  <c r="K47" i="14"/>
  <c r="J47" i="14"/>
  <c r="I47" i="14"/>
  <c r="H47" i="14"/>
  <c r="G47" i="14"/>
  <c r="F47" i="14"/>
  <c r="E47" i="14"/>
  <c r="D47" i="14"/>
  <c r="C47" i="14"/>
  <c r="N49" i="15"/>
  <c r="N48" i="15"/>
  <c r="N47" i="15"/>
  <c r="M49" i="15"/>
  <c r="L49" i="15"/>
  <c r="K49" i="15"/>
  <c r="J49" i="15"/>
  <c r="I49" i="15"/>
  <c r="H49" i="15"/>
  <c r="G49" i="15"/>
  <c r="F49" i="15"/>
  <c r="E49" i="15"/>
  <c r="D49" i="15"/>
  <c r="C49" i="15"/>
  <c r="M48" i="15"/>
  <c r="L48" i="15"/>
  <c r="K48" i="15"/>
  <c r="J48" i="15"/>
  <c r="I48" i="15"/>
  <c r="H48" i="15"/>
  <c r="G48" i="15"/>
  <c r="F48" i="15"/>
  <c r="E48" i="15"/>
  <c r="D48" i="15"/>
  <c r="C48" i="15"/>
  <c r="M47" i="15"/>
  <c r="L47" i="15"/>
  <c r="K47" i="15"/>
  <c r="J47" i="15"/>
  <c r="I47" i="15"/>
  <c r="H47" i="15"/>
  <c r="G47" i="15"/>
  <c r="F47" i="15"/>
  <c r="E47" i="15"/>
  <c r="D47" i="15"/>
  <c r="C47" i="15"/>
  <c r="M7" i="14"/>
  <c r="M7" i="13"/>
  <c r="M7" i="12"/>
  <c r="M7" i="11"/>
  <c r="D19" i="9"/>
  <c r="D11" i="9"/>
  <c r="D6" i="9"/>
  <c r="L7" i="14" l="1"/>
  <c r="L7" i="13"/>
  <c r="L7" i="12"/>
  <c r="L7" i="11"/>
  <c r="K7" i="14" l="1"/>
  <c r="K7" i="13"/>
  <c r="K7" i="12"/>
  <c r="K7" i="11"/>
  <c r="J7" i="14" l="1"/>
  <c r="J7" i="13"/>
  <c r="J7" i="12"/>
  <c r="J7" i="11"/>
  <c r="I7" i="11" l="1"/>
  <c r="I7" i="12"/>
  <c r="I7" i="13"/>
  <c r="I7" i="14"/>
  <c r="H7" i="14" l="1"/>
  <c r="H7" i="12"/>
  <c r="H7" i="11"/>
  <c r="H7" i="13"/>
  <c r="G7" i="14" l="1"/>
  <c r="G7" i="13"/>
  <c r="G7" i="12"/>
  <c r="G7" i="11"/>
  <c r="F7" i="14" l="1"/>
  <c r="F7" i="13"/>
  <c r="F7" i="12"/>
  <c r="F7" i="11"/>
  <c r="C19" i="9" l="1"/>
  <c r="D7" i="14" l="1"/>
  <c r="E7" i="14" s="1"/>
  <c r="D7" i="13"/>
  <c r="E7" i="13" s="1"/>
  <c r="D7" i="12"/>
  <c r="E7" i="12" s="1"/>
  <c r="D7" i="11"/>
  <c r="E7" i="11" s="1"/>
  <c r="C7" i="15" l="1"/>
  <c r="D7" i="15" s="1"/>
  <c r="E7" i="15" s="1"/>
  <c r="F7" i="15" s="1"/>
  <c r="G7" i="15" s="1"/>
  <c r="H7" i="15" s="1"/>
  <c r="I7" i="15" s="1"/>
  <c r="J7" i="15" s="1"/>
  <c r="K7" i="15" s="1"/>
  <c r="L7" i="15" s="1"/>
  <c r="M7" i="15" s="1"/>
  <c r="C7" i="14"/>
  <c r="C7" i="13"/>
  <c r="C7" i="12"/>
  <c r="C7" i="11"/>
  <c r="C7" i="10"/>
  <c r="D7" i="10" s="1"/>
  <c r="E7" i="10" s="1"/>
  <c r="F7" i="10" s="1"/>
  <c r="G7" i="10" s="1"/>
  <c r="H7" i="10" s="1"/>
  <c r="I7" i="10" s="1"/>
  <c r="J7" i="10" s="1"/>
  <c r="K7" i="10" s="1"/>
  <c r="L7" i="10" s="1"/>
  <c r="M7" i="10" s="1"/>
  <c r="N12" i="12" l="1"/>
  <c r="N12" i="13"/>
  <c r="N12" i="14"/>
  <c r="N12" i="11"/>
  <c r="M12" i="12" l="1"/>
  <c r="L12" i="12"/>
  <c r="M12" i="13"/>
  <c r="M12" i="14"/>
  <c r="M12" i="11"/>
  <c r="K12" i="12" l="1"/>
  <c r="K12" i="13"/>
  <c r="L12" i="13" s="1"/>
  <c r="K12" i="14"/>
  <c r="L12" i="14" s="1"/>
  <c r="E9" i="9" l="1"/>
  <c r="J12" i="14"/>
  <c r="J12" i="13"/>
  <c r="J12" i="12"/>
  <c r="J12" i="11"/>
  <c r="K12" i="11" s="1"/>
  <c r="L12" i="11" s="1"/>
  <c r="I12" i="11" l="1"/>
  <c r="I12" i="12"/>
  <c r="I12" i="13"/>
  <c r="I12" i="14"/>
  <c r="H12" i="11" l="1"/>
  <c r="H12" i="12"/>
  <c r="H12" i="13"/>
  <c r="H12" i="14"/>
  <c r="E12" i="14" l="1"/>
  <c r="F12" i="14"/>
  <c r="G12" i="14"/>
  <c r="E12" i="13"/>
  <c r="F12" i="13" s="1"/>
  <c r="G12" i="13" s="1"/>
  <c r="E12" i="12"/>
  <c r="F12" i="12" s="1"/>
  <c r="G12" i="12" s="1"/>
  <c r="E12" i="11"/>
  <c r="F12" i="11" s="1"/>
  <c r="G12" i="11" s="1"/>
  <c r="E36" i="9" l="1"/>
  <c r="D12" i="14" l="1"/>
  <c r="D12" i="12"/>
  <c r="D12" i="11"/>
  <c r="C12" i="15" l="1"/>
  <c r="D12" i="15" s="1"/>
  <c r="E12" i="15" s="1"/>
  <c r="F12" i="15" s="1"/>
  <c r="G12" i="15" s="1"/>
  <c r="H12" i="15" s="1"/>
  <c r="I12" i="15" s="1"/>
  <c r="J12" i="15" s="1"/>
  <c r="K12" i="15" s="1"/>
  <c r="L12" i="15" s="1"/>
  <c r="M12" i="15" s="1"/>
  <c r="N12" i="15" s="1"/>
  <c r="C12" i="14"/>
  <c r="C12" i="13"/>
  <c r="D12" i="13" s="1"/>
  <c r="C12" i="12"/>
  <c r="C12" i="11"/>
  <c r="C12" i="10"/>
  <c r="D12" i="10" s="1"/>
  <c r="E12" i="10" s="1"/>
  <c r="F12" i="10" s="1"/>
  <c r="G12" i="10" s="1"/>
  <c r="H12" i="10" s="1"/>
  <c r="I12" i="10" s="1"/>
  <c r="J12" i="10" s="1"/>
  <c r="K12" i="10" s="1"/>
  <c r="L12" i="10" s="1"/>
  <c r="M12" i="10" s="1"/>
  <c r="N12" i="10" s="1"/>
  <c r="N17" i="14" l="1"/>
  <c r="N17" i="13"/>
  <c r="N17" i="12"/>
  <c r="N17" i="11"/>
  <c r="M17" i="14" l="1"/>
  <c r="M17" i="13"/>
  <c r="M17" i="12"/>
  <c r="M17" i="11"/>
  <c r="L17" i="14" l="1"/>
  <c r="L17" i="13"/>
  <c r="L17" i="12"/>
  <c r="L17" i="11"/>
  <c r="E4" i="9"/>
  <c r="K17" i="14" l="1"/>
  <c r="K17" i="13"/>
  <c r="K17" i="12"/>
  <c r="K17" i="11"/>
  <c r="J17" i="14" l="1"/>
  <c r="J17" i="13"/>
  <c r="J17" i="12"/>
  <c r="J17" i="11"/>
  <c r="C22" i="10" l="1"/>
  <c r="C17" i="15" l="1"/>
  <c r="D17" i="15" s="1"/>
  <c r="E17" i="15" s="1"/>
  <c r="F17" i="15" s="1"/>
  <c r="G17" i="15" s="1"/>
  <c r="H17" i="15" s="1"/>
  <c r="I17" i="15" s="1"/>
  <c r="J17" i="15" s="1"/>
  <c r="K17" i="15" s="1"/>
  <c r="L17" i="15" s="1"/>
  <c r="M17" i="15" s="1"/>
  <c r="N17" i="15" s="1"/>
  <c r="C17" i="14"/>
  <c r="D17" i="14" s="1"/>
  <c r="E17" i="14" s="1"/>
  <c r="F17" i="14" s="1"/>
  <c r="G17" i="14" s="1"/>
  <c r="H17" i="14" s="1"/>
  <c r="I17" i="14" s="1"/>
  <c r="C17" i="13"/>
  <c r="D17" i="13" s="1"/>
  <c r="E17" i="13" s="1"/>
  <c r="F17" i="13" s="1"/>
  <c r="G17" i="13" s="1"/>
  <c r="H17" i="13" s="1"/>
  <c r="I17" i="13" s="1"/>
  <c r="C17" i="12"/>
  <c r="D17" i="12" s="1"/>
  <c r="E17" i="12" s="1"/>
  <c r="F17" i="12" s="1"/>
  <c r="G17" i="12" s="1"/>
  <c r="H17" i="12" s="1"/>
  <c r="I17" i="12" s="1"/>
  <c r="C17" i="11"/>
  <c r="D17" i="11" s="1"/>
  <c r="E17" i="11" s="1"/>
  <c r="F17" i="11" s="1"/>
  <c r="G17" i="11" s="1"/>
  <c r="H17" i="11" s="1"/>
  <c r="I17" i="11" s="1"/>
  <c r="C17" i="10"/>
  <c r="D17" i="10" s="1"/>
  <c r="E17" i="10" s="1"/>
  <c r="F17" i="10" s="1"/>
  <c r="G17" i="10" s="1"/>
  <c r="H17" i="10" s="1"/>
  <c r="I17" i="10" s="1"/>
  <c r="J17" i="10" s="1"/>
  <c r="K17" i="10" s="1"/>
  <c r="L17" i="10" s="1"/>
  <c r="M17" i="10" s="1"/>
  <c r="N17" i="10" s="1"/>
  <c r="H22" i="14" l="1"/>
  <c r="I22" i="14" s="1"/>
  <c r="J22" i="14" s="1"/>
  <c r="K22" i="14" s="1"/>
  <c r="L22" i="14" s="1"/>
  <c r="M22" i="14" s="1"/>
  <c r="N22" i="14" s="1"/>
  <c r="E35" i="9"/>
  <c r="F22" i="12" l="1"/>
  <c r="G22" i="12" s="1"/>
  <c r="H22" i="12" s="1"/>
  <c r="I22" i="12" s="1"/>
  <c r="J22" i="12" s="1"/>
  <c r="K22" i="12" s="1"/>
  <c r="L22" i="12" s="1"/>
  <c r="M22" i="12" s="1"/>
  <c r="N22" i="12" s="1"/>
  <c r="C22" i="15" l="1"/>
  <c r="D22" i="15" s="1"/>
  <c r="E22" i="15" s="1"/>
  <c r="F22" i="15" s="1"/>
  <c r="G22" i="15" s="1"/>
  <c r="H22" i="15" s="1"/>
  <c r="I22" i="15" s="1"/>
  <c r="J22" i="15" s="1"/>
  <c r="K22" i="15" s="1"/>
  <c r="L22" i="15" s="1"/>
  <c r="M22" i="15" s="1"/>
  <c r="N22" i="15" s="1"/>
  <c r="C6" i="9"/>
  <c r="D22" i="13"/>
  <c r="E22" i="13" s="1"/>
  <c r="F22" i="13" s="1"/>
  <c r="G22" i="13" s="1"/>
  <c r="H22" i="13" s="1"/>
  <c r="I22" i="13" s="1"/>
  <c r="J22" i="13" s="1"/>
  <c r="K22" i="13" s="1"/>
  <c r="L22" i="13" s="1"/>
  <c r="M22" i="13" s="1"/>
  <c r="N22" i="13" s="1"/>
  <c r="C22" i="13"/>
  <c r="C22" i="11"/>
  <c r="G22" i="11" l="1"/>
  <c r="D22" i="11"/>
  <c r="E22" i="11" s="1"/>
  <c r="F22" i="11" s="1"/>
  <c r="D22" i="10"/>
  <c r="H22" i="11" l="1"/>
  <c r="E22" i="10"/>
  <c r="E22" i="9"/>
  <c r="I22" i="11" l="1"/>
  <c r="F22" i="10"/>
  <c r="E33" i="9"/>
  <c r="J22" i="11" l="1"/>
  <c r="G22" i="10"/>
  <c r="C11" i="9"/>
  <c r="C38" i="9" s="1"/>
  <c r="K22" i="11" l="1"/>
  <c r="L22" i="11" s="1"/>
  <c r="M22" i="11" s="1"/>
  <c r="N22" i="11" s="1"/>
  <c r="H22" i="10"/>
  <c r="E32" i="9"/>
  <c r="I22" i="10" l="1"/>
  <c r="E34" i="9"/>
  <c r="E31" i="9"/>
  <c r="B21" i="9"/>
  <c r="E11" i="9"/>
  <c r="E6" i="9"/>
  <c r="E14" i="9"/>
  <c r="E30" i="9"/>
  <c r="E29" i="9"/>
  <c r="E28" i="9"/>
  <c r="E27" i="9"/>
  <c r="E26" i="9"/>
  <c r="E25" i="9"/>
  <c r="E24" i="9"/>
  <c r="E23" i="9"/>
  <c r="E18" i="9"/>
  <c r="E17" i="9"/>
  <c r="E16" i="9"/>
  <c r="E15" i="9"/>
  <c r="E10" i="9"/>
  <c r="J22" i="10" l="1"/>
  <c r="E19" i="9"/>
  <c r="B13" i="9"/>
  <c r="E38" i="9"/>
  <c r="B8" i="9"/>
  <c r="K22" i="10" l="1"/>
  <c r="L22" i="10" l="1"/>
  <c r="M22" i="10" l="1"/>
  <c r="N22" i="10" l="1"/>
</calcChain>
</file>

<file path=xl/sharedStrings.xml><?xml version="1.0" encoding="utf-8"?>
<sst xmlns="http://schemas.openxmlformats.org/spreadsheetml/2006/main" count="545" uniqueCount="85">
  <si>
    <t>Portal MI</t>
  </si>
  <si>
    <t>Count</t>
  </si>
  <si>
    <t>Last Month</t>
  </si>
  <si>
    <t>Delta</t>
  </si>
  <si>
    <t>Total number of CNFs that left the process at the end Stage 1</t>
  </si>
  <si>
    <t xml:space="preserve">Breakdown of </t>
  </si>
  <si>
    <t>i) Liability Decision Timeout</t>
  </si>
  <si>
    <t>Total number of claims that have left the process at Stage 2 for reasons other than an agreed settlement</t>
  </si>
  <si>
    <t>i) Interim payment of more than £1000 not agreed</t>
  </si>
  <si>
    <t>ii) Stage 2 Settlement Pack repudiated</t>
  </si>
  <si>
    <t>iii) Stage 2 Settlement Pack timeout/no response</t>
  </si>
  <si>
    <t>iv) No agreement reached, Court Proceedings Pack completed ready for court</t>
  </si>
  <si>
    <t>Total number of Stage 2 Settlement Packs where agreement has been reached</t>
  </si>
  <si>
    <t>i)  Incomplete CNF</t>
  </si>
  <si>
    <t>ii) Value below £1,000</t>
  </si>
  <si>
    <t>iv) Claim too Complex for the process</t>
  </si>
  <si>
    <t>v) Withdrawal of claim</t>
  </si>
  <si>
    <t>vi) Duplicate Claim</t>
  </si>
  <si>
    <t>vii) Withdrawal of offer</t>
  </si>
  <si>
    <t>viii) Interim Payment for a child</t>
  </si>
  <si>
    <t>ix) Claim Requires further investigation</t>
  </si>
  <si>
    <t>x) Other</t>
  </si>
  <si>
    <t xml:space="preserve">Total remaining in the system </t>
  </si>
  <si>
    <t>(which includes CNF's that have liability decisions outstanding)</t>
  </si>
  <si>
    <t>xi) Failure to acknowledge CNF on time</t>
  </si>
  <si>
    <t>ii) Liability not admitted or Admitted with contributory negligence</t>
  </si>
  <si>
    <t>Total number of CNFs that left the Process using the Exit Process Function</t>
  </si>
  <si>
    <t>Total number of CNFs created and sent to a Compensator via the Portal *</t>
  </si>
  <si>
    <r>
      <rPr>
        <i/>
        <sz val="9"/>
        <color rgb="FFFF0000"/>
        <rFont val="Arial"/>
        <family val="2"/>
      </rPr>
      <t xml:space="preserve">* </t>
    </r>
    <r>
      <rPr>
        <b/>
        <i/>
        <sz val="9"/>
        <rFont val="Arial"/>
        <family val="2"/>
      </rPr>
      <t>Note:</t>
    </r>
    <r>
      <rPr>
        <i/>
        <sz val="9"/>
        <rFont val="Arial"/>
        <family val="2"/>
      </rPr>
      <t xml:space="preserve"> The total number of CNFs created and sent to a Compensator does not include draft copies thay may have been printed and sent by Post.</t>
    </r>
  </si>
  <si>
    <t>Number of Claim Notification Forms Created and Sent to a Compensator</t>
  </si>
  <si>
    <t>2013-2014</t>
  </si>
  <si>
    <t>Month</t>
  </si>
  <si>
    <t>Aug</t>
  </si>
  <si>
    <t>Sept</t>
  </si>
  <si>
    <t>Oct</t>
  </si>
  <si>
    <t>Nov</t>
  </si>
  <si>
    <t>Dec</t>
  </si>
  <si>
    <t>Jan</t>
  </si>
  <si>
    <t>Feb</t>
  </si>
  <si>
    <t>Mar</t>
  </si>
  <si>
    <t>Apr</t>
  </si>
  <si>
    <t>May</t>
  </si>
  <si>
    <t>Jun</t>
  </si>
  <si>
    <t>Jul</t>
  </si>
  <si>
    <t>In month</t>
  </si>
  <si>
    <t>YTD</t>
  </si>
  <si>
    <t>Rolling 12 Month</t>
  </si>
  <si>
    <t>Rolling 12 Mth</t>
  </si>
  <si>
    <t>Notes</t>
  </si>
  <si>
    <t>The figures only include Claim Notification Forms that have been created and sent to a Compensator using the Portal.  Draft CNF created and sent via post are not included.</t>
  </si>
  <si>
    <t xml:space="preserve">The figures include Claim Notification Forms that are awaiting a Compensator to Accept the claim is one for them to investigate. </t>
  </si>
  <si>
    <t>Number of Claim Notification Forms that left the process at the end of Stage 1 - Liability</t>
  </si>
  <si>
    <t>These figures include;</t>
  </si>
  <si>
    <t>a)</t>
  </si>
  <si>
    <t>Claim Notification Forms that have not had a response at the end of Stage 1 - Liability,</t>
  </si>
  <si>
    <t>b)</t>
  </si>
  <si>
    <t>Claim Notification Forms where liability has not been accepted, and</t>
  </si>
  <si>
    <t>c)</t>
  </si>
  <si>
    <t>The figures do not include Claim Notification Forms that were taken out of the process using the Exit function during Stage 1.</t>
  </si>
  <si>
    <t>Number of Claims that left the process during Stage 2</t>
  </si>
  <si>
    <t>Stage 2 Settlement packs that have timed out due to no response to the initial negotiation period of 15 days.</t>
  </si>
  <si>
    <t>Stage 2 Settlement Packs that have been repudiated</t>
  </si>
  <si>
    <t>Interim Payment Requests where a request for more than £1,000 has not been agreed.</t>
  </si>
  <si>
    <t>The figures do not include Stage 2 Settlement Packs or Interim Payment Requests taken out of the process using the Exit Process function.</t>
  </si>
  <si>
    <t>No of Claims that leave the process using the Exit function</t>
  </si>
  <si>
    <t>No of Court Packs Created</t>
  </si>
  <si>
    <t>The number of Court Packs recorded on the system may not reflect the volume of claims that end up at Court. The Portal does not capture information relating to what happens to a claim after the parties have agreed the contents of a Court Pack. Some claims may go on to settle or leave the process before commencement of Court Proceedings.</t>
  </si>
  <si>
    <t>Number of Stage 2 Settlement Packs where agreement has been reached</t>
  </si>
  <si>
    <t>Average General Damages Offered (£)</t>
  </si>
  <si>
    <t>No Of Cases</t>
  </si>
  <si>
    <t>General Damages</t>
  </si>
  <si>
    <t>To calculate average General Damages, the sum of General Damages on claims marked as settled during the month is divided by the total number of claims marked as settled during the month.</t>
  </si>
  <si>
    <t>A claim is marked as settled where a Compensator confirms agreement to a Stage 2 Settlement Pack within the first 15 days or the Claimant Representative has accepted a counter offer made by a compensator with the total 35 day (or otherwise agreed extended) negotiation period.</t>
  </si>
  <si>
    <t>The data does not include details of any pre-medical settlements where the parties have agreed settlement and used the Exit process to take the claim out of the Portal.</t>
  </si>
  <si>
    <t>The data does not include claims settled in the period between the end of Stage 2 and the start of Stage 3 or those settled during Stage 3.</t>
  </si>
  <si>
    <t>iii) Value of claim exceeds upper limit</t>
  </si>
  <si>
    <t>xii) Failure to provide adequate loss of earnings details</t>
  </si>
  <si>
    <t>Claim Notification Forms where liability has been accepted with contributory negligence.</t>
  </si>
  <si>
    <t>xiii) Stage 1 costs not paid on time</t>
  </si>
  <si>
    <t>XIV) Interim Payment request not answered and/or paid on time</t>
  </si>
  <si>
    <t>2014-2015</t>
  </si>
  <si>
    <t>2015-2016</t>
  </si>
  <si>
    <t>XV) Interim Payment partial offer not accepted</t>
  </si>
  <si>
    <t>2016-2017</t>
  </si>
  <si>
    <t>PL Portal MI - 31 July 2013 - 30 June 2017 - Cumulative Total</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</si>
</sst>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6" x14ac:knownFonts="1">
    <font>
      <sz val="11"/>
      <color theme="1"/>
      <name val="Calibri"/>
      <family val="2"/>
      <scheme val="minor"/>
    </font>
    <font>
      <sz val="10"/>
      <name val="Arial"/>
      <family val="2"/>
    </font>
    <font>
      <b/>
      <sz val="10"/>
      <name val="Arial"/>
      <family val="2"/>
    </font>
    <font>
      <b/>
      <sz val="10"/>
      <color indexed="17"/>
      <name val="Arial"/>
      <family val="2"/>
    </font>
    <font>
      <i/>
      <sz val="10"/>
      <name val="Arial"/>
      <family val="2"/>
    </font>
    <font>
      <b/>
      <i/>
      <sz val="9"/>
      <name val="Arial"/>
      <family val="2"/>
    </font>
    <font>
      <i/>
      <sz val="9"/>
      <name val="Arial"/>
      <family val="2"/>
    </font>
    <font>
      <b/>
      <i/>
      <u/>
      <sz val="9"/>
      <color indexed="10"/>
      <name val="Arial"/>
      <family val="2"/>
    </font>
    <font>
      <sz val="11"/>
      <color theme="1"/>
      <name val="Calibri"/>
      <family val="2"/>
      <scheme val="minor"/>
    </font>
    <font>
      <sz val="10"/>
      <color theme="1"/>
      <name val="Arial"/>
      <family val="2"/>
    </font>
    <font>
      <i/>
      <sz val="9"/>
      <color rgb="FFFF0000"/>
      <name val="Arial"/>
      <family val="2"/>
    </font>
    <font>
      <sz val="11"/>
      <color theme="1"/>
      <name val="Arial"/>
      <family val="2"/>
    </font>
    <font>
      <b/>
      <sz val="12"/>
      <name val="Arial"/>
      <family val="2"/>
    </font>
    <font>
      <b/>
      <sz val="11"/>
      <color theme="1"/>
      <name val="Calibri"/>
      <family val="2"/>
      <scheme val="minor"/>
    </font>
    <font>
      <b/>
      <u/>
      <sz val="11"/>
      <color theme="1"/>
      <name val="Calibri"/>
      <family val="2"/>
      <scheme val="minor"/>
    </font>
    <font>
      <sz val="11"/>
      <name val="Calibri"/>
      <family val="2"/>
      <scheme val="minor"/>
    </font>
  </fonts>
  <fills count="5">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s>
  <cellStyleXfs count="4">
    <xf numFmtId="0" fontId="0" fillId="0" borderId="0"/>
    <xf numFmtId="0" fontId="1" fillId="0" borderId="0"/>
    <xf numFmtId="9" fontId="1" fillId="0" borderId="0" applyFont="0" applyFill="0" applyBorder="0" applyAlignment="0" applyProtection="0"/>
    <xf numFmtId="0" fontId="11" fillId="0" borderId="0"/>
  </cellStyleXfs>
  <cellXfs count="64">
    <xf numFmtId="0" fontId="0" fillId="0" borderId="0" xfId="0"/>
    <xf numFmtId="0" fontId="2" fillId="2" borderId="0" xfId="1" applyFont="1" applyFill="1"/>
    <xf numFmtId="0" fontId="1" fillId="2" borderId="0" xfId="1" applyFill="1"/>
    <xf numFmtId="0" fontId="2" fillId="2" borderId="0" xfId="1" applyFont="1" applyFill="1" applyAlignment="1">
      <alignment horizontal="right"/>
    </xf>
    <xf numFmtId="0" fontId="2" fillId="2" borderId="0" xfId="1" applyFont="1" applyFill="1" applyAlignment="1">
      <alignment horizontal="center"/>
    </xf>
    <xf numFmtId="0" fontId="1" fillId="2" borderId="0" xfId="1" applyFill="1" applyAlignment="1">
      <alignment wrapText="1"/>
    </xf>
    <xf numFmtId="3" fontId="2" fillId="2" borderId="0" xfId="1" applyNumberFormat="1" applyFont="1" applyFill="1"/>
    <xf numFmtId="3" fontId="3" fillId="2" borderId="0" xfId="1" applyNumberFormat="1" applyFont="1" applyFill="1"/>
    <xf numFmtId="164" fontId="8" fillId="2" borderId="0" xfId="2" applyNumberFormat="1" applyFont="1" applyFill="1"/>
    <xf numFmtId="0" fontId="2" fillId="3" borderId="0" xfId="1" applyFont="1" applyFill="1"/>
    <xf numFmtId="0" fontId="1" fillId="3" borderId="0" xfId="1" applyFill="1"/>
    <xf numFmtId="0" fontId="2" fillId="3" borderId="0" xfId="1" applyFont="1" applyFill="1" applyAlignment="1">
      <alignment wrapText="1"/>
    </xf>
    <xf numFmtId="3" fontId="2" fillId="3" borderId="0" xfId="1" applyNumberFormat="1" applyFont="1" applyFill="1"/>
    <xf numFmtId="3" fontId="1" fillId="2" borderId="0" xfId="1" applyNumberFormat="1" applyFill="1"/>
    <xf numFmtId="0" fontId="4" fillId="2" borderId="0" xfId="1" applyFont="1" applyFill="1"/>
    <xf numFmtId="0" fontId="2" fillId="3" borderId="0" xfId="1" applyFont="1" applyFill="1" applyAlignment="1"/>
    <xf numFmtId="0" fontId="7" fillId="2" borderId="0" xfId="1" applyFont="1" applyFill="1"/>
    <xf numFmtId="3" fontId="1" fillId="3" borderId="0" xfId="1" applyNumberFormat="1" applyFont="1" applyFill="1"/>
    <xf numFmtId="3" fontId="3" fillId="0" borderId="0" xfId="1" applyNumberFormat="1" applyFont="1" applyFill="1"/>
    <xf numFmtId="0" fontId="12" fillId="2" borderId="0" xfId="1" applyFont="1" applyFill="1"/>
    <xf numFmtId="0" fontId="2" fillId="4" borderId="0" xfId="1" applyFont="1" applyFill="1" applyAlignment="1">
      <alignment wrapText="1"/>
    </xf>
    <xf numFmtId="0" fontId="1" fillId="4" borderId="0" xfId="1" applyFill="1"/>
    <xf numFmtId="0" fontId="2" fillId="4" borderId="0" xfId="1" applyFont="1" applyFill="1"/>
    <xf numFmtId="0" fontId="0" fillId="4" borderId="0" xfId="0" applyFill="1"/>
    <xf numFmtId="0" fontId="14" fillId="4" borderId="0" xfId="0" applyFont="1" applyFill="1"/>
    <xf numFmtId="0" fontId="0" fillId="4" borderId="0" xfId="0" applyFill="1" applyBorder="1"/>
    <xf numFmtId="0" fontId="0" fillId="4" borderId="0" xfId="0" applyFill="1" applyBorder="1" applyAlignment="1">
      <alignment horizontal="center"/>
    </xf>
    <xf numFmtId="0" fontId="13" fillId="4" borderId="0" xfId="0" applyFont="1" applyFill="1"/>
    <xf numFmtId="0" fontId="0" fillId="4" borderId="0" xfId="0" applyFill="1" applyAlignment="1">
      <alignment horizontal="center"/>
    </xf>
    <xf numFmtId="0" fontId="0" fillId="4" borderId="1" xfId="0" applyFill="1" applyBorder="1"/>
    <xf numFmtId="17" fontId="13" fillId="4" borderId="1" xfId="0" applyNumberFormat="1" applyFont="1" applyFill="1" applyBorder="1" applyAlignment="1">
      <alignment horizontal="center"/>
    </xf>
    <xf numFmtId="0" fontId="0" fillId="4" borderId="1" xfId="0" applyFill="1" applyBorder="1" applyAlignment="1">
      <alignment horizontal="center"/>
    </xf>
    <xf numFmtId="0" fontId="0" fillId="4" borderId="3" xfId="0" applyFill="1" applyBorder="1"/>
    <xf numFmtId="0" fontId="0" fillId="4" borderId="1" xfId="0" applyFont="1" applyFill="1" applyBorder="1" applyAlignment="1">
      <alignment horizontal="center"/>
    </xf>
    <xf numFmtId="0" fontId="0" fillId="4" borderId="1" xfId="0" applyFill="1" applyBorder="1" applyAlignment="1">
      <alignment wrapText="1"/>
    </xf>
    <xf numFmtId="0" fontId="0" fillId="4" borderId="0" xfId="0" applyFont="1" applyFill="1"/>
    <xf numFmtId="0" fontId="0" fillId="4" borderId="0" xfId="0" applyFill="1" applyAlignment="1">
      <alignment horizontal="right"/>
    </xf>
    <xf numFmtId="0" fontId="0" fillId="4" borderId="0" xfId="0" applyFill="1" applyAlignment="1">
      <alignment horizontal="left"/>
    </xf>
    <xf numFmtId="0" fontId="0" fillId="4" borderId="0" xfId="0" applyFill="1" applyAlignment="1">
      <alignment vertical="top"/>
    </xf>
    <xf numFmtId="0" fontId="13" fillId="4" borderId="0" xfId="0" applyFont="1" applyFill="1" applyAlignment="1"/>
    <xf numFmtId="0" fontId="0" fillId="4" borderId="0" xfId="0" applyFill="1" applyAlignment="1"/>
    <xf numFmtId="0" fontId="0" fillId="4" borderId="0" xfId="0" applyFont="1" applyFill="1" applyAlignment="1"/>
    <xf numFmtId="0" fontId="0" fillId="4" borderId="2" xfId="0" applyFill="1" applyBorder="1" applyAlignment="1">
      <alignment horizontal="center"/>
    </xf>
    <xf numFmtId="3" fontId="1" fillId="4" borderId="0" xfId="1" applyNumberFormat="1" applyFont="1" applyFill="1"/>
    <xf numFmtId="3" fontId="1" fillId="4" borderId="0" xfId="1" applyNumberFormat="1" applyFill="1"/>
    <xf numFmtId="0" fontId="15" fillId="4" borderId="1" xfId="0" applyFont="1" applyFill="1" applyBorder="1" applyAlignment="1">
      <alignment horizontal="center"/>
    </xf>
    <xf numFmtId="3" fontId="2" fillId="0" borderId="0" xfId="1" applyNumberFormat="1" applyFont="1" applyFill="1"/>
    <xf numFmtId="3" fontId="2" fillId="4" borderId="0" xfId="1" applyNumberFormat="1" applyFont="1" applyFill="1"/>
    <xf numFmtId="0" fontId="0" fillId="0" borderId="2" xfId="0" applyFill="1" applyBorder="1" applyAlignment="1">
      <alignment horizontal="center"/>
    </xf>
    <xf numFmtId="14" fontId="13" fillId="4" borderId="0" xfId="0" applyNumberFormat="1" applyFont="1" applyFill="1"/>
    <xf numFmtId="0" fontId="0" fillId="0" borderId="1" xfId="0" applyFill="1" applyBorder="1" applyAlignment="1">
      <alignment horizontal="center"/>
    </xf>
    <xf numFmtId="17" fontId="13" fillId="0" borderId="1" xfId="0" applyNumberFormat="1" applyFont="1" applyFill="1" applyBorder="1" applyAlignment="1">
      <alignment horizontal="center"/>
    </xf>
    <xf numFmtId="3" fontId="1" fillId="0" borderId="0" xfId="1" applyNumberFormat="1" applyFont="1" applyFill="1"/>
    <xf numFmtId="0" fontId="1" fillId="2" borderId="0" xfId="1" applyFill="1" applyAlignment="1"/>
    <xf numFmtId="0" fontId="5" fillId="4" borderId="0" xfId="1" applyFont="1" applyFill="1" applyAlignment="1">
      <alignment horizontal="center" wrapText="1"/>
    </xf>
    <xf numFmtId="0" fontId="0" fillId="0" borderId="0" xfId="0" applyAlignment="1">
      <alignment wrapText="1"/>
    </xf>
    <xf numFmtId="0" fontId="1" fillId="2" borderId="0" xfId="1" applyFill="1" applyAlignment="1">
      <alignment wrapText="1"/>
    </xf>
    <xf numFmtId="0" fontId="0" fillId="0" borderId="0" xfId="0" applyAlignment="1"/>
    <xf numFmtId="0" fontId="9" fillId="2" borderId="0" xfId="1" applyFont="1" applyFill="1" applyAlignment="1">
      <alignment wrapText="1"/>
    </xf>
    <xf numFmtId="0" fontId="5" fillId="2" borderId="0" xfId="1" applyFont="1" applyFill="1" applyAlignment="1">
      <alignment horizontal="center" wrapText="1"/>
    </xf>
    <xf numFmtId="0" fontId="0" fillId="4" borderId="0" xfId="0" applyFont="1" applyFill="1" applyAlignment="1">
      <alignment wrapText="1"/>
    </xf>
    <xf numFmtId="0" fontId="0" fillId="4" borderId="0" xfId="0" applyFill="1" applyAlignment="1"/>
    <xf numFmtId="0" fontId="0" fillId="4" borderId="0" xfId="0" applyFill="1" applyAlignment="1">
      <alignment wrapText="1"/>
    </xf>
    <xf numFmtId="0" fontId="0" fillId="4" borderId="0" xfId="0" applyNumberFormat="1" applyFill="1" applyAlignment="1">
      <alignment wrapText="1"/>
    </xf>
  </cellXfs>
  <cellStyles count="4">
    <cellStyle name="Normal" xfId="0" builtinId="0"/>
    <cellStyle name="Normal 2" xfId="1"/>
    <cellStyle name="Normal 3" xfId="3"/>
    <cellStyle name="Percent 2" xfId="2"/>
  </cellStyles>
  <dxfs count="0"/>
  <tableStyles count="0" defaultTableStyle="TableStyleMedium9" defaultPivotStyle="PivotStyleLight16"/>
  <colors>
    <mruColors>
      <color rgb="FF00AA4F"/>
      <color rgb="FFFD4239"/>
      <color rgb="FFF99C36"/>
      <color rgb="FF196DB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1"/>
          <c:order val="0"/>
          <c:tx>
            <c:strRef>
              <c:f>'No of CNFs Sent'!$B$19</c:f>
              <c:strCache>
                <c:ptCount val="1"/>
                <c:pt idx="0">
                  <c:v>2013-2014</c:v>
                </c:pt>
              </c:strCache>
            </c:strRef>
          </c:tx>
          <c:spPr>
            <a:solidFill>
              <a:schemeClr val="accent6">
                <a:lumMod val="75000"/>
              </a:schemeClr>
            </a:solidFill>
          </c:spPr>
          <c:invertIfNegative val="0"/>
          <c:cat>
            <c:strRef>
              <c:f>'No of CNFs Sent'!$C$20:$N$20</c:f>
              <c:strCache>
                <c:ptCount val="12"/>
                <c:pt idx="0">
                  <c:v>Aug</c:v>
                </c:pt>
                <c:pt idx="1">
                  <c:v>Sept</c:v>
                </c:pt>
                <c:pt idx="2">
                  <c:v>Oct</c:v>
                </c:pt>
                <c:pt idx="3">
                  <c:v>Nov</c:v>
                </c:pt>
                <c:pt idx="4">
                  <c:v>Dec</c:v>
                </c:pt>
                <c:pt idx="5">
                  <c:v>Jan</c:v>
                </c:pt>
                <c:pt idx="6">
                  <c:v>Feb</c:v>
                </c:pt>
                <c:pt idx="7">
                  <c:v>Mar</c:v>
                </c:pt>
                <c:pt idx="8">
                  <c:v>Apr</c:v>
                </c:pt>
                <c:pt idx="9">
                  <c:v>May</c:v>
                </c:pt>
                <c:pt idx="10">
                  <c:v>Jun</c:v>
                </c:pt>
                <c:pt idx="11">
                  <c:v>Jul</c:v>
                </c:pt>
              </c:strCache>
            </c:strRef>
          </c:cat>
          <c:val>
            <c:numRef>
              <c:f>'No of CNFs Sent'!$C$21:$N$21</c:f>
              <c:numCache>
                <c:formatCode>General</c:formatCode>
                <c:ptCount val="12"/>
                <c:pt idx="0">
                  <c:v>375</c:v>
                </c:pt>
                <c:pt idx="1">
                  <c:v>1858</c:v>
                </c:pt>
                <c:pt idx="2">
                  <c:v>3400</c:v>
                </c:pt>
                <c:pt idx="3">
                  <c:v>3864</c:v>
                </c:pt>
                <c:pt idx="4">
                  <c:v>3369</c:v>
                </c:pt>
                <c:pt idx="5">
                  <c:v>5248</c:v>
                </c:pt>
                <c:pt idx="6">
                  <c:v>5123</c:v>
                </c:pt>
                <c:pt idx="7">
                  <c:v>5794</c:v>
                </c:pt>
                <c:pt idx="8">
                  <c:v>5540</c:v>
                </c:pt>
                <c:pt idx="9">
                  <c:v>5854</c:v>
                </c:pt>
                <c:pt idx="10">
                  <c:v>6235</c:v>
                </c:pt>
                <c:pt idx="11">
                  <c:v>7265</c:v>
                </c:pt>
              </c:numCache>
            </c:numRef>
          </c:val>
        </c:ser>
        <c:ser>
          <c:idx val="0"/>
          <c:order val="1"/>
          <c:tx>
            <c:strRef>
              <c:f>'No of CNFs Sent'!$B$14</c:f>
              <c:strCache>
                <c:ptCount val="1"/>
                <c:pt idx="0">
                  <c:v>2014-2015</c:v>
                </c:pt>
              </c:strCache>
            </c:strRef>
          </c:tx>
          <c:invertIfNegative val="0"/>
          <c:val>
            <c:numRef>
              <c:f>'No of CNFs Sent'!$C$16:$N$16</c:f>
              <c:numCache>
                <c:formatCode>General</c:formatCode>
                <c:ptCount val="12"/>
                <c:pt idx="0">
                  <c:v>6178</c:v>
                </c:pt>
                <c:pt idx="1">
                  <c:v>7294</c:v>
                </c:pt>
                <c:pt idx="2">
                  <c:v>7710</c:v>
                </c:pt>
                <c:pt idx="3">
                  <c:v>6286</c:v>
                </c:pt>
                <c:pt idx="4">
                  <c:v>5273</c:v>
                </c:pt>
                <c:pt idx="5">
                  <c:v>6240</c:v>
                </c:pt>
                <c:pt idx="6">
                  <c:v>6346</c:v>
                </c:pt>
                <c:pt idx="7">
                  <c:v>6775</c:v>
                </c:pt>
                <c:pt idx="8">
                  <c:v>5928</c:v>
                </c:pt>
                <c:pt idx="9">
                  <c:v>5434</c:v>
                </c:pt>
                <c:pt idx="10">
                  <c:v>6402</c:v>
                </c:pt>
                <c:pt idx="11">
                  <c:v>6843</c:v>
                </c:pt>
              </c:numCache>
            </c:numRef>
          </c:val>
        </c:ser>
        <c:ser>
          <c:idx val="2"/>
          <c:order val="2"/>
          <c:tx>
            <c:strRef>
              <c:f>'No of CNFs Sent'!$B$9</c:f>
              <c:strCache>
                <c:ptCount val="1"/>
                <c:pt idx="0">
                  <c:v>2015-2016</c:v>
                </c:pt>
              </c:strCache>
            </c:strRef>
          </c:tx>
          <c:invertIfNegative val="0"/>
          <c:val>
            <c:numRef>
              <c:f>'No of CNFs Sent'!$C$11:$N$11</c:f>
              <c:numCache>
                <c:formatCode>General</c:formatCode>
                <c:ptCount val="12"/>
                <c:pt idx="0">
                  <c:v>5985</c:v>
                </c:pt>
                <c:pt idx="1">
                  <c:v>6215</c:v>
                </c:pt>
                <c:pt idx="2">
                  <c:v>6198</c:v>
                </c:pt>
                <c:pt idx="3">
                  <c:v>5881</c:v>
                </c:pt>
                <c:pt idx="4">
                  <c:v>4599</c:v>
                </c:pt>
                <c:pt idx="5">
                  <c:v>5242</c:v>
                </c:pt>
                <c:pt idx="6">
                  <c:v>5769</c:v>
                </c:pt>
                <c:pt idx="7">
                  <c:v>5766</c:v>
                </c:pt>
                <c:pt idx="8">
                  <c:v>5493</c:v>
                </c:pt>
                <c:pt idx="9">
                  <c:v>5149</c:v>
                </c:pt>
                <c:pt idx="10">
                  <c:v>5641</c:v>
                </c:pt>
                <c:pt idx="11">
                  <c:v>5261</c:v>
                </c:pt>
              </c:numCache>
            </c:numRef>
          </c:val>
        </c:ser>
        <c:ser>
          <c:idx val="3"/>
          <c:order val="3"/>
          <c:tx>
            <c:strRef>
              <c:f>'No of CNFs Sent'!$B$4</c:f>
              <c:strCache>
                <c:ptCount val="1"/>
                <c:pt idx="0">
                  <c:v>2016-2017</c:v>
                </c:pt>
              </c:strCache>
            </c:strRef>
          </c:tx>
          <c:invertIfNegative val="0"/>
          <c:val>
            <c:numRef>
              <c:f>'No of CNFs Sent'!$C$6:$N$6</c:f>
              <c:numCache>
                <c:formatCode>General</c:formatCode>
                <c:ptCount val="12"/>
                <c:pt idx="0">
                  <c:v>5474</c:v>
                </c:pt>
                <c:pt idx="1">
                  <c:v>5701</c:v>
                </c:pt>
                <c:pt idx="2">
                  <c:v>5184</c:v>
                </c:pt>
                <c:pt idx="3">
                  <c:v>5294</c:v>
                </c:pt>
                <c:pt idx="4">
                  <c:v>3895</c:v>
                </c:pt>
                <c:pt idx="5">
                  <c:v>5124</c:v>
                </c:pt>
                <c:pt idx="6">
                  <c:v>4914</c:v>
                </c:pt>
                <c:pt idx="7">
                  <c:v>5814</c:v>
                </c:pt>
                <c:pt idx="8">
                  <c:v>4142</c:v>
                </c:pt>
                <c:pt idx="9">
                  <c:v>5084</c:v>
                </c:pt>
                <c:pt idx="10">
                  <c:v>5036</c:v>
                </c:pt>
              </c:numCache>
            </c:numRef>
          </c:val>
        </c:ser>
        <c:dLbls>
          <c:showLegendKey val="0"/>
          <c:showVal val="0"/>
          <c:showCatName val="0"/>
          <c:showSerName val="0"/>
          <c:showPercent val="0"/>
          <c:showBubbleSize val="0"/>
        </c:dLbls>
        <c:gapWidth val="150"/>
        <c:axId val="146995904"/>
        <c:axId val="146998648"/>
      </c:barChart>
      <c:catAx>
        <c:axId val="146995904"/>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46998648"/>
        <c:crosses val="autoZero"/>
        <c:auto val="1"/>
        <c:lblAlgn val="ctr"/>
        <c:lblOffset val="100"/>
        <c:noMultiLvlLbl val="0"/>
      </c:catAx>
      <c:valAx>
        <c:axId val="146998648"/>
        <c:scaling>
          <c:orientation val="minMax"/>
        </c:scaling>
        <c:delete val="0"/>
        <c:axPos val="l"/>
        <c:majorGridlines/>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46995904"/>
        <c:crosses val="autoZero"/>
        <c:crossBetween val="between"/>
      </c:valAx>
    </c:plotArea>
    <c:legend>
      <c:legendPos val="b"/>
      <c:layout/>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244" l="0.70000000000000062" r="0.70000000000000062" t="0.75000000000000244" header="0.30000000000000032" footer="0.30000000000000032"/>
    <c:pageSetup paperSize="9" orientation="landscape"/>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xPr>
        <a:bodyPr/>
        <a:lstStyle/>
        <a:p>
          <a:pPr>
            <a:defRPr sz="1800" b="1" i="0" u="none" strike="noStrike" baseline="0">
              <a:solidFill>
                <a:srgbClr val="000000"/>
              </a:solidFill>
              <a:latin typeface="Calibri"/>
              <a:ea typeface="Calibri"/>
              <a:cs typeface="Calibri"/>
            </a:defRPr>
          </a:pPr>
          <a:endParaRPr lang="en-US"/>
        </a:p>
      </c:txPr>
    </c:title>
    <c:autoTitleDeleted val="0"/>
    <c:plotArea>
      <c:layout>
        <c:manualLayout>
          <c:layoutTarget val="inner"/>
          <c:xMode val="edge"/>
          <c:yMode val="edge"/>
          <c:x val="0.14242050673420403"/>
          <c:y val="0.11619315327519594"/>
          <c:w val="0.79069264785873961"/>
          <c:h val="0.79822506561679785"/>
        </c:manualLayout>
      </c:layout>
      <c:barChart>
        <c:barDir val="col"/>
        <c:grouping val="clustered"/>
        <c:varyColors val="0"/>
        <c:ser>
          <c:idx val="1"/>
          <c:order val="0"/>
          <c:tx>
            <c:strRef>
              <c:f>'Court Pack'!$B$46</c:f>
              <c:strCache>
                <c:ptCount val="1"/>
                <c:pt idx="0">
                  <c:v>Rolling 12 Month</c:v>
                </c:pt>
              </c:strCache>
            </c:strRef>
          </c:tx>
          <c:invertIfNegative val="0"/>
          <c:dLbls>
            <c:spPr>
              <a:noFill/>
              <a:ln>
                <a:noFill/>
              </a:ln>
              <a:effectLst/>
            </c:spPr>
            <c:txPr>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'Court Pack'!$C$47:$N$47</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'Court Pack'!$C$49:$N$49</c:f>
              <c:numCache>
                <c:formatCode>General</c:formatCode>
                <c:ptCount val="12"/>
                <c:pt idx="0">
                  <c:v>591</c:v>
                </c:pt>
                <c:pt idx="1">
                  <c:v>614</c:v>
                </c:pt>
                <c:pt idx="2">
                  <c:v>639</c:v>
                </c:pt>
                <c:pt idx="3">
                  <c:v>650</c:v>
                </c:pt>
                <c:pt idx="4">
                  <c:v>661</c:v>
                </c:pt>
                <c:pt idx="5">
                  <c:v>672</c:v>
                </c:pt>
                <c:pt idx="6">
                  <c:v>718</c:v>
                </c:pt>
                <c:pt idx="7">
                  <c:v>731</c:v>
                </c:pt>
                <c:pt idx="8">
                  <c:v>759</c:v>
                </c:pt>
                <c:pt idx="9">
                  <c:v>758</c:v>
                </c:pt>
                <c:pt idx="10">
                  <c:v>790</c:v>
                </c:pt>
                <c:pt idx="11">
                  <c:v>794</c:v>
                </c:pt>
              </c:numCache>
            </c:numRef>
          </c:val>
        </c:ser>
        <c:dLbls>
          <c:showLegendKey val="0"/>
          <c:showVal val="0"/>
          <c:showCatName val="0"/>
          <c:showSerName val="0"/>
          <c:showPercent val="0"/>
          <c:showBubbleSize val="0"/>
        </c:dLbls>
        <c:gapWidth val="150"/>
        <c:axId val="189572464"/>
        <c:axId val="189573640"/>
      </c:barChart>
      <c:catAx>
        <c:axId val="189572464"/>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89573640"/>
        <c:crosses val="autoZero"/>
        <c:auto val="1"/>
        <c:lblAlgn val="ctr"/>
        <c:lblOffset val="100"/>
        <c:noMultiLvlLbl val="0"/>
      </c:catAx>
      <c:valAx>
        <c:axId val="189573640"/>
        <c:scaling>
          <c:orientation val="minMax"/>
        </c:scaling>
        <c:delete val="0"/>
        <c:axPos val="l"/>
        <c:majorGridlines/>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89572464"/>
        <c:crosses val="autoZero"/>
        <c:crossBetween val="between"/>
      </c:valAx>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244" l="0.70000000000000062" r="0.70000000000000062" t="0.75000000000000244" header="0.30000000000000032" footer="0.30000000000000032"/>
    <c:pageSetup paperSize="9" orientation="landscape"/>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1"/>
          <c:order val="0"/>
          <c:tx>
            <c:strRef>
              <c:f>'No of Settled Claims'!$B$19</c:f>
              <c:strCache>
                <c:ptCount val="1"/>
                <c:pt idx="0">
                  <c:v>2013-2014</c:v>
                </c:pt>
              </c:strCache>
            </c:strRef>
          </c:tx>
          <c:spPr>
            <a:solidFill>
              <a:schemeClr val="accent6">
                <a:lumMod val="75000"/>
              </a:schemeClr>
            </a:solidFill>
          </c:spPr>
          <c:invertIfNegative val="0"/>
          <c:cat>
            <c:strRef>
              <c:f>'No of Settled Claims'!$C$20:$N$20</c:f>
              <c:strCache>
                <c:ptCount val="12"/>
                <c:pt idx="0">
                  <c:v>Aug</c:v>
                </c:pt>
                <c:pt idx="1">
                  <c:v>Sept</c:v>
                </c:pt>
                <c:pt idx="2">
                  <c:v>Oct</c:v>
                </c:pt>
                <c:pt idx="3">
                  <c:v>Nov</c:v>
                </c:pt>
                <c:pt idx="4">
                  <c:v>Dec</c:v>
                </c:pt>
                <c:pt idx="5">
                  <c:v>Jan</c:v>
                </c:pt>
                <c:pt idx="6">
                  <c:v>Feb</c:v>
                </c:pt>
                <c:pt idx="7">
                  <c:v>Mar</c:v>
                </c:pt>
                <c:pt idx="8">
                  <c:v>Apr</c:v>
                </c:pt>
                <c:pt idx="9">
                  <c:v>May</c:v>
                </c:pt>
                <c:pt idx="10">
                  <c:v>Jun</c:v>
                </c:pt>
                <c:pt idx="11">
                  <c:v>Jul</c:v>
                </c:pt>
              </c:strCache>
            </c:strRef>
          </c:cat>
          <c:val>
            <c:numRef>
              <c:f>'No of Settled Claims'!$C$21:$N$21</c:f>
              <c:numCache>
                <c:formatCode>General</c:formatCode>
                <c:ptCount val="12"/>
                <c:pt idx="0">
                  <c:v>0</c:v>
                </c:pt>
                <c:pt idx="1">
                  <c:v>4</c:v>
                </c:pt>
                <c:pt idx="2">
                  <c:v>8</c:v>
                </c:pt>
                <c:pt idx="3">
                  <c:v>39</c:v>
                </c:pt>
                <c:pt idx="4">
                  <c:v>50</c:v>
                </c:pt>
                <c:pt idx="5">
                  <c:v>108</c:v>
                </c:pt>
                <c:pt idx="6">
                  <c:v>149</c:v>
                </c:pt>
                <c:pt idx="7">
                  <c:v>208</c:v>
                </c:pt>
                <c:pt idx="8">
                  <c:v>245</c:v>
                </c:pt>
                <c:pt idx="9">
                  <c:v>269</c:v>
                </c:pt>
                <c:pt idx="10">
                  <c:v>344</c:v>
                </c:pt>
                <c:pt idx="11">
                  <c:v>446</c:v>
                </c:pt>
              </c:numCache>
            </c:numRef>
          </c:val>
        </c:ser>
        <c:ser>
          <c:idx val="0"/>
          <c:order val="1"/>
          <c:tx>
            <c:strRef>
              <c:f>'No of Settled Claims'!$B$14</c:f>
              <c:strCache>
                <c:ptCount val="1"/>
                <c:pt idx="0">
                  <c:v>2014-2015</c:v>
                </c:pt>
              </c:strCache>
            </c:strRef>
          </c:tx>
          <c:invertIfNegative val="0"/>
          <c:val>
            <c:numRef>
              <c:f>'No of Settled Claims'!$C$16:$N$16</c:f>
              <c:numCache>
                <c:formatCode>General</c:formatCode>
                <c:ptCount val="12"/>
                <c:pt idx="0">
                  <c:v>384</c:v>
                </c:pt>
                <c:pt idx="1">
                  <c:v>485</c:v>
                </c:pt>
                <c:pt idx="2">
                  <c:v>616</c:v>
                </c:pt>
                <c:pt idx="3">
                  <c:v>563</c:v>
                </c:pt>
                <c:pt idx="4">
                  <c:v>579</c:v>
                </c:pt>
                <c:pt idx="5">
                  <c:v>634</c:v>
                </c:pt>
                <c:pt idx="6">
                  <c:v>633</c:v>
                </c:pt>
                <c:pt idx="7">
                  <c:v>730</c:v>
                </c:pt>
                <c:pt idx="8">
                  <c:v>661</c:v>
                </c:pt>
                <c:pt idx="9">
                  <c:v>632</c:v>
                </c:pt>
                <c:pt idx="10">
                  <c:v>729</c:v>
                </c:pt>
                <c:pt idx="11">
                  <c:v>748</c:v>
                </c:pt>
              </c:numCache>
            </c:numRef>
          </c:val>
        </c:ser>
        <c:ser>
          <c:idx val="2"/>
          <c:order val="2"/>
          <c:tx>
            <c:strRef>
              <c:f>'No of Settled Claims'!$B$9</c:f>
              <c:strCache>
                <c:ptCount val="1"/>
                <c:pt idx="0">
                  <c:v>2015-2016</c:v>
                </c:pt>
              </c:strCache>
            </c:strRef>
          </c:tx>
          <c:invertIfNegative val="0"/>
          <c:val>
            <c:numRef>
              <c:f>'No of Settled Claims'!$C$11:$N$11</c:f>
              <c:numCache>
                <c:formatCode>General</c:formatCode>
                <c:ptCount val="12"/>
                <c:pt idx="0">
                  <c:v>626</c:v>
                </c:pt>
                <c:pt idx="1">
                  <c:v>675</c:v>
                </c:pt>
                <c:pt idx="2">
                  <c:v>722</c:v>
                </c:pt>
                <c:pt idx="3">
                  <c:v>709</c:v>
                </c:pt>
                <c:pt idx="4">
                  <c:v>640</c:v>
                </c:pt>
                <c:pt idx="5">
                  <c:v>621</c:v>
                </c:pt>
                <c:pt idx="6">
                  <c:v>662</c:v>
                </c:pt>
                <c:pt idx="7">
                  <c:v>677</c:v>
                </c:pt>
                <c:pt idx="8">
                  <c:v>663</c:v>
                </c:pt>
                <c:pt idx="9">
                  <c:v>570</c:v>
                </c:pt>
                <c:pt idx="10">
                  <c:v>629</c:v>
                </c:pt>
                <c:pt idx="11">
                  <c:v>556</c:v>
                </c:pt>
              </c:numCache>
            </c:numRef>
          </c:val>
        </c:ser>
        <c:ser>
          <c:idx val="3"/>
          <c:order val="3"/>
          <c:tx>
            <c:strRef>
              <c:f>'No of Settled Claims'!$B$4</c:f>
              <c:strCache>
                <c:ptCount val="1"/>
                <c:pt idx="0">
                  <c:v>2016-2017</c:v>
                </c:pt>
              </c:strCache>
            </c:strRef>
          </c:tx>
          <c:invertIfNegative val="0"/>
          <c:val>
            <c:numRef>
              <c:f>'No of Settled Claims'!$C$6:$N$6</c:f>
              <c:numCache>
                <c:formatCode>General</c:formatCode>
                <c:ptCount val="12"/>
                <c:pt idx="0">
                  <c:v>653</c:v>
                </c:pt>
                <c:pt idx="1">
                  <c:v>605</c:v>
                </c:pt>
                <c:pt idx="2">
                  <c:v>611</c:v>
                </c:pt>
                <c:pt idx="3">
                  <c:v>602</c:v>
                </c:pt>
                <c:pt idx="4">
                  <c:v>541</c:v>
                </c:pt>
                <c:pt idx="5">
                  <c:v>576</c:v>
                </c:pt>
                <c:pt idx="6">
                  <c:v>599</c:v>
                </c:pt>
                <c:pt idx="7">
                  <c:v>650</c:v>
                </c:pt>
                <c:pt idx="8">
                  <c:v>568</c:v>
                </c:pt>
                <c:pt idx="9">
                  <c:v>640</c:v>
                </c:pt>
                <c:pt idx="10">
                  <c:v>603</c:v>
                </c:pt>
              </c:numCache>
            </c:numRef>
          </c:val>
        </c:ser>
        <c:dLbls>
          <c:showLegendKey val="0"/>
          <c:showVal val="0"/>
          <c:showCatName val="0"/>
          <c:showSerName val="0"/>
          <c:showPercent val="0"/>
          <c:showBubbleSize val="0"/>
        </c:dLbls>
        <c:gapWidth val="150"/>
        <c:axId val="189574032"/>
        <c:axId val="189577560"/>
      </c:barChart>
      <c:catAx>
        <c:axId val="189574032"/>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89577560"/>
        <c:crosses val="autoZero"/>
        <c:auto val="1"/>
        <c:lblAlgn val="ctr"/>
        <c:lblOffset val="100"/>
        <c:noMultiLvlLbl val="0"/>
      </c:catAx>
      <c:valAx>
        <c:axId val="189577560"/>
        <c:scaling>
          <c:orientation val="minMax"/>
        </c:scaling>
        <c:delete val="0"/>
        <c:axPos val="l"/>
        <c:majorGridlines/>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89574032"/>
        <c:crosses val="autoZero"/>
        <c:crossBetween val="between"/>
      </c:valAx>
    </c:plotArea>
    <c:legend>
      <c:legendPos val="b"/>
      <c:layout/>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244" l="0.70000000000000062" r="0.70000000000000062" t="0.75000000000000244" header="0.30000000000000032" footer="0.30000000000000032"/>
    <c:pageSetup paperSize="9" orientation="landscape"/>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xPr>
        <a:bodyPr/>
        <a:lstStyle/>
        <a:p>
          <a:pPr>
            <a:defRPr sz="1800" b="1" i="0" u="none" strike="noStrike" baseline="0">
              <a:solidFill>
                <a:srgbClr val="000000"/>
              </a:solidFill>
              <a:latin typeface="Calibri"/>
              <a:ea typeface="Calibri"/>
              <a:cs typeface="Calibri"/>
            </a:defRPr>
          </a:pPr>
          <a:endParaRPr lang="en-US"/>
        </a:p>
      </c:txPr>
    </c:title>
    <c:autoTitleDeleted val="0"/>
    <c:plotArea>
      <c:layout>
        <c:manualLayout>
          <c:layoutTarget val="inner"/>
          <c:xMode val="edge"/>
          <c:yMode val="edge"/>
          <c:x val="0.14242050673420403"/>
          <c:y val="0.11619315327519594"/>
          <c:w val="0.79069264785873961"/>
          <c:h val="0.79822506561679785"/>
        </c:manualLayout>
      </c:layout>
      <c:barChart>
        <c:barDir val="col"/>
        <c:grouping val="clustered"/>
        <c:varyColors val="0"/>
        <c:ser>
          <c:idx val="1"/>
          <c:order val="0"/>
          <c:tx>
            <c:strRef>
              <c:f>'No of Settled Claims'!$B$46</c:f>
              <c:strCache>
                <c:ptCount val="1"/>
                <c:pt idx="0">
                  <c:v>Rolling 12 Month</c:v>
                </c:pt>
              </c:strCache>
            </c:strRef>
          </c:tx>
          <c:invertIfNegative val="0"/>
          <c:dLbls>
            <c:spPr>
              <a:noFill/>
              <a:ln>
                <a:noFill/>
              </a:ln>
              <a:effectLst/>
            </c:spPr>
            <c:txPr>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'No of Settled Claims'!$C$47:$N$47</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'No of Settled Claims'!$C$49:$N$49</c:f>
              <c:numCache>
                <c:formatCode>General</c:formatCode>
                <c:ptCount val="12"/>
                <c:pt idx="0">
                  <c:v>7750</c:v>
                </c:pt>
                <c:pt idx="1">
                  <c:v>7777</c:v>
                </c:pt>
                <c:pt idx="2">
                  <c:v>7707</c:v>
                </c:pt>
                <c:pt idx="3">
                  <c:v>7596</c:v>
                </c:pt>
                <c:pt idx="4">
                  <c:v>7489</c:v>
                </c:pt>
                <c:pt idx="5">
                  <c:v>7390</c:v>
                </c:pt>
                <c:pt idx="6">
                  <c:v>7345</c:v>
                </c:pt>
                <c:pt idx="7">
                  <c:v>7282</c:v>
                </c:pt>
                <c:pt idx="8">
                  <c:v>7255</c:v>
                </c:pt>
                <c:pt idx="9">
                  <c:v>7160</c:v>
                </c:pt>
                <c:pt idx="10">
                  <c:v>7230</c:v>
                </c:pt>
                <c:pt idx="11">
                  <c:v>7204</c:v>
                </c:pt>
              </c:numCache>
            </c:numRef>
          </c:val>
        </c:ser>
        <c:dLbls>
          <c:showLegendKey val="0"/>
          <c:showVal val="0"/>
          <c:showCatName val="0"/>
          <c:showSerName val="0"/>
          <c:showPercent val="0"/>
          <c:showBubbleSize val="0"/>
        </c:dLbls>
        <c:gapWidth val="150"/>
        <c:axId val="143577472"/>
        <c:axId val="188265456"/>
      </c:barChart>
      <c:catAx>
        <c:axId val="143577472"/>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88265456"/>
        <c:crosses val="autoZero"/>
        <c:auto val="1"/>
        <c:lblAlgn val="ctr"/>
        <c:lblOffset val="100"/>
        <c:noMultiLvlLbl val="0"/>
      </c:catAx>
      <c:valAx>
        <c:axId val="188265456"/>
        <c:scaling>
          <c:orientation val="minMax"/>
        </c:scaling>
        <c:delete val="0"/>
        <c:axPos val="l"/>
        <c:majorGridlines/>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43577472"/>
        <c:crosses val="autoZero"/>
        <c:crossBetween val="between"/>
      </c:valAx>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244" l="0.70000000000000062" r="0.70000000000000062" t="0.75000000000000244" header="0.30000000000000032" footer="0.30000000000000032"/>
    <c:pageSetup paperSize="9" orientation="landscape"/>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1"/>
          <c:order val="0"/>
          <c:tx>
            <c:strRef>
              <c:f>'General Damages'!$B$19</c:f>
              <c:strCache>
                <c:ptCount val="1"/>
                <c:pt idx="0">
                  <c:v>2013-2014</c:v>
                </c:pt>
              </c:strCache>
            </c:strRef>
          </c:tx>
          <c:spPr>
            <a:solidFill>
              <a:schemeClr val="accent6">
                <a:lumMod val="75000"/>
              </a:schemeClr>
            </a:solidFill>
          </c:spPr>
          <c:invertIfNegative val="0"/>
          <c:cat>
            <c:strRef>
              <c:f>'General Damages'!$C$20:$N$20</c:f>
              <c:strCache>
                <c:ptCount val="12"/>
                <c:pt idx="0">
                  <c:v>Aug</c:v>
                </c:pt>
                <c:pt idx="1">
                  <c:v>Sept</c:v>
                </c:pt>
                <c:pt idx="2">
                  <c:v>Oct</c:v>
                </c:pt>
                <c:pt idx="3">
                  <c:v>Nov</c:v>
                </c:pt>
                <c:pt idx="4">
                  <c:v>Dec</c:v>
                </c:pt>
                <c:pt idx="5">
                  <c:v>Jan</c:v>
                </c:pt>
                <c:pt idx="6">
                  <c:v>Feb</c:v>
                </c:pt>
                <c:pt idx="7">
                  <c:v>Mar</c:v>
                </c:pt>
                <c:pt idx="8">
                  <c:v>Apr</c:v>
                </c:pt>
                <c:pt idx="9">
                  <c:v>May</c:v>
                </c:pt>
                <c:pt idx="10">
                  <c:v>Jun</c:v>
                </c:pt>
                <c:pt idx="11">
                  <c:v>Jul</c:v>
                </c:pt>
              </c:strCache>
            </c:strRef>
          </c:cat>
          <c:val>
            <c:numRef>
              <c:f>'General Damages'!$C$22:$N$22</c:f>
              <c:numCache>
                <c:formatCode>General</c:formatCode>
                <c:ptCount val="12"/>
                <c:pt idx="0">
                  <c:v>0</c:v>
                </c:pt>
                <c:pt idx="1">
                  <c:v>1300</c:v>
                </c:pt>
                <c:pt idx="2">
                  <c:v>1281</c:v>
                </c:pt>
                <c:pt idx="3">
                  <c:v>1978</c:v>
                </c:pt>
                <c:pt idx="4">
                  <c:v>2105</c:v>
                </c:pt>
                <c:pt idx="5">
                  <c:v>2417</c:v>
                </c:pt>
                <c:pt idx="6">
                  <c:v>2475</c:v>
                </c:pt>
                <c:pt idx="7">
                  <c:v>2764</c:v>
                </c:pt>
                <c:pt idx="8">
                  <c:v>2658</c:v>
                </c:pt>
                <c:pt idx="9">
                  <c:v>2944</c:v>
                </c:pt>
                <c:pt idx="10">
                  <c:v>3020</c:v>
                </c:pt>
                <c:pt idx="11">
                  <c:v>3147</c:v>
                </c:pt>
              </c:numCache>
            </c:numRef>
          </c:val>
        </c:ser>
        <c:ser>
          <c:idx val="0"/>
          <c:order val="1"/>
          <c:tx>
            <c:strRef>
              <c:f>'General Damages'!$B$14</c:f>
              <c:strCache>
                <c:ptCount val="1"/>
                <c:pt idx="0">
                  <c:v>2014-2015</c:v>
                </c:pt>
              </c:strCache>
            </c:strRef>
          </c:tx>
          <c:invertIfNegative val="0"/>
          <c:val>
            <c:numRef>
              <c:f>'General Damages'!$C$17:$N$17</c:f>
              <c:numCache>
                <c:formatCode>General</c:formatCode>
                <c:ptCount val="12"/>
                <c:pt idx="0">
                  <c:v>3308</c:v>
                </c:pt>
                <c:pt idx="1">
                  <c:v>3107</c:v>
                </c:pt>
                <c:pt idx="2">
                  <c:v>3177</c:v>
                </c:pt>
                <c:pt idx="3">
                  <c:v>3330</c:v>
                </c:pt>
                <c:pt idx="4">
                  <c:v>3291</c:v>
                </c:pt>
                <c:pt idx="5">
                  <c:v>3313</c:v>
                </c:pt>
                <c:pt idx="6">
                  <c:v>3340</c:v>
                </c:pt>
                <c:pt idx="7">
                  <c:v>3405</c:v>
                </c:pt>
                <c:pt idx="8">
                  <c:v>3578</c:v>
                </c:pt>
                <c:pt idx="9">
                  <c:v>3448</c:v>
                </c:pt>
                <c:pt idx="10">
                  <c:v>3628</c:v>
                </c:pt>
                <c:pt idx="11">
                  <c:v>3798</c:v>
                </c:pt>
              </c:numCache>
            </c:numRef>
          </c:val>
        </c:ser>
        <c:ser>
          <c:idx val="2"/>
          <c:order val="2"/>
          <c:tx>
            <c:strRef>
              <c:f>'General Damages'!$B$9</c:f>
              <c:strCache>
                <c:ptCount val="1"/>
                <c:pt idx="0">
                  <c:v>2015-2016</c:v>
                </c:pt>
              </c:strCache>
            </c:strRef>
          </c:tx>
          <c:invertIfNegative val="0"/>
          <c:val>
            <c:numRef>
              <c:f>'General Damages'!$C$12:$N$12</c:f>
              <c:numCache>
                <c:formatCode>General</c:formatCode>
                <c:ptCount val="12"/>
                <c:pt idx="0">
                  <c:v>3751</c:v>
                </c:pt>
                <c:pt idx="1">
                  <c:v>3700</c:v>
                </c:pt>
                <c:pt idx="2">
                  <c:v>3454</c:v>
                </c:pt>
                <c:pt idx="3">
                  <c:v>3809</c:v>
                </c:pt>
                <c:pt idx="4">
                  <c:v>3785</c:v>
                </c:pt>
                <c:pt idx="5">
                  <c:v>3961</c:v>
                </c:pt>
                <c:pt idx="6">
                  <c:v>3763</c:v>
                </c:pt>
                <c:pt idx="7">
                  <c:v>3930</c:v>
                </c:pt>
                <c:pt idx="8">
                  <c:v>3839</c:v>
                </c:pt>
                <c:pt idx="9">
                  <c:v>3937</c:v>
                </c:pt>
                <c:pt idx="10">
                  <c:v>3944</c:v>
                </c:pt>
                <c:pt idx="11">
                  <c:v>4038</c:v>
                </c:pt>
              </c:numCache>
            </c:numRef>
          </c:val>
        </c:ser>
        <c:ser>
          <c:idx val="3"/>
          <c:order val="3"/>
          <c:tx>
            <c:strRef>
              <c:f>'General Damages'!$B$4</c:f>
              <c:strCache>
                <c:ptCount val="1"/>
                <c:pt idx="0">
                  <c:v>2016-2017</c:v>
                </c:pt>
              </c:strCache>
            </c:strRef>
          </c:tx>
          <c:invertIfNegative val="0"/>
          <c:val>
            <c:numRef>
              <c:f>'General Damages'!$C$7:$N$7</c:f>
              <c:numCache>
                <c:formatCode>General</c:formatCode>
                <c:ptCount val="12"/>
                <c:pt idx="0">
                  <c:v>4050</c:v>
                </c:pt>
                <c:pt idx="1">
                  <c:v>3908</c:v>
                </c:pt>
                <c:pt idx="2">
                  <c:v>3818</c:v>
                </c:pt>
                <c:pt idx="3">
                  <c:v>4038</c:v>
                </c:pt>
                <c:pt idx="4">
                  <c:v>4179</c:v>
                </c:pt>
                <c:pt idx="5">
                  <c:v>3893</c:v>
                </c:pt>
                <c:pt idx="6">
                  <c:v>3942</c:v>
                </c:pt>
                <c:pt idx="7">
                  <c:v>4167</c:v>
                </c:pt>
                <c:pt idx="8">
                  <c:v>4271</c:v>
                </c:pt>
                <c:pt idx="9">
                  <c:v>4020</c:v>
                </c:pt>
                <c:pt idx="10">
                  <c:v>4295</c:v>
                </c:pt>
              </c:numCache>
            </c:numRef>
          </c:val>
        </c:ser>
        <c:dLbls>
          <c:showLegendKey val="0"/>
          <c:showVal val="0"/>
          <c:showCatName val="0"/>
          <c:showSerName val="0"/>
          <c:showPercent val="0"/>
          <c:showBubbleSize val="0"/>
        </c:dLbls>
        <c:gapWidth val="150"/>
        <c:axId val="188266632"/>
        <c:axId val="188264280"/>
      </c:barChart>
      <c:catAx>
        <c:axId val="188266632"/>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88264280"/>
        <c:crosses val="autoZero"/>
        <c:auto val="1"/>
        <c:lblAlgn val="ctr"/>
        <c:lblOffset val="100"/>
        <c:noMultiLvlLbl val="0"/>
      </c:catAx>
      <c:valAx>
        <c:axId val="188264280"/>
        <c:scaling>
          <c:orientation val="minMax"/>
        </c:scaling>
        <c:delete val="0"/>
        <c:axPos val="l"/>
        <c:majorGridlines/>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88266632"/>
        <c:crosses val="autoZero"/>
        <c:crossBetween val="between"/>
      </c:valAx>
    </c:plotArea>
    <c:legend>
      <c:legendPos val="b"/>
      <c:layout/>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244" l="0.70000000000000062" r="0.70000000000000062" t="0.75000000000000244" header="0.30000000000000032" footer="0.30000000000000032"/>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xPr>
        <a:bodyPr/>
        <a:lstStyle/>
        <a:p>
          <a:pPr>
            <a:defRPr sz="1800" b="1" i="0" u="none" strike="noStrike" baseline="0">
              <a:solidFill>
                <a:srgbClr val="000000"/>
              </a:solidFill>
              <a:latin typeface="Calibri"/>
              <a:ea typeface="Calibri"/>
              <a:cs typeface="Calibri"/>
            </a:defRPr>
          </a:pPr>
          <a:endParaRPr lang="en-US"/>
        </a:p>
      </c:txPr>
    </c:title>
    <c:autoTitleDeleted val="0"/>
    <c:plotArea>
      <c:layout>
        <c:manualLayout>
          <c:layoutTarget val="inner"/>
          <c:xMode val="edge"/>
          <c:yMode val="edge"/>
          <c:x val="0.14242050673420403"/>
          <c:y val="0.11619315327519594"/>
          <c:w val="0.79069264785873961"/>
          <c:h val="0.79822506561679785"/>
        </c:manualLayout>
      </c:layout>
      <c:barChart>
        <c:barDir val="col"/>
        <c:grouping val="clustered"/>
        <c:varyColors val="0"/>
        <c:ser>
          <c:idx val="1"/>
          <c:order val="0"/>
          <c:tx>
            <c:strRef>
              <c:f>'No of CNFs Sent'!$B$46</c:f>
              <c:strCache>
                <c:ptCount val="1"/>
                <c:pt idx="0">
                  <c:v>Rolling 12 Month</c:v>
                </c:pt>
              </c:strCache>
            </c:strRef>
          </c:tx>
          <c:invertIfNegative val="0"/>
          <c:dLbls>
            <c:spPr>
              <a:noFill/>
              <a:ln>
                <a:noFill/>
              </a:ln>
              <a:effectLst/>
            </c:spPr>
            <c:txPr>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'No of CNFs Sent'!$C$47:$N$47</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'No of CNFs Sent'!$C$49:$N$49</c:f>
              <c:numCache>
                <c:formatCode>General</c:formatCode>
                <c:ptCount val="12"/>
                <c:pt idx="0">
                  <c:v>67199</c:v>
                </c:pt>
                <c:pt idx="1">
                  <c:v>66688</c:v>
                </c:pt>
                <c:pt idx="2">
                  <c:v>66174</c:v>
                </c:pt>
                <c:pt idx="3">
                  <c:v>65160</c:v>
                </c:pt>
                <c:pt idx="4">
                  <c:v>64573</c:v>
                </c:pt>
                <c:pt idx="5">
                  <c:v>63869</c:v>
                </c:pt>
                <c:pt idx="6">
                  <c:v>63751</c:v>
                </c:pt>
                <c:pt idx="7">
                  <c:v>62896</c:v>
                </c:pt>
                <c:pt idx="8">
                  <c:v>62944</c:v>
                </c:pt>
                <c:pt idx="9">
                  <c:v>61593</c:v>
                </c:pt>
                <c:pt idx="10">
                  <c:v>61528</c:v>
                </c:pt>
                <c:pt idx="11">
                  <c:v>60923</c:v>
                </c:pt>
              </c:numCache>
            </c:numRef>
          </c:val>
        </c:ser>
        <c:dLbls>
          <c:showLegendKey val="0"/>
          <c:showVal val="0"/>
          <c:showCatName val="0"/>
          <c:showSerName val="0"/>
          <c:showPercent val="0"/>
          <c:showBubbleSize val="0"/>
        </c:dLbls>
        <c:gapWidth val="150"/>
        <c:axId val="147001000"/>
        <c:axId val="146999040"/>
      </c:barChart>
      <c:catAx>
        <c:axId val="147001000"/>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46999040"/>
        <c:crosses val="autoZero"/>
        <c:auto val="1"/>
        <c:lblAlgn val="ctr"/>
        <c:lblOffset val="100"/>
        <c:noMultiLvlLbl val="0"/>
      </c:catAx>
      <c:valAx>
        <c:axId val="146999040"/>
        <c:scaling>
          <c:orientation val="minMax"/>
        </c:scaling>
        <c:delete val="0"/>
        <c:axPos val="l"/>
        <c:majorGridlines/>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47001000"/>
        <c:crosses val="autoZero"/>
        <c:crossBetween val="between"/>
      </c:valAx>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244" l="0.70000000000000062" r="0.70000000000000062" t="0.75000000000000244" header="0.30000000000000032" footer="0.30000000000000032"/>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1"/>
          <c:order val="0"/>
          <c:tx>
            <c:strRef>
              <c:f>'No of CNFs Left at Stage 1'!$B$19</c:f>
              <c:strCache>
                <c:ptCount val="1"/>
                <c:pt idx="0">
                  <c:v>2013-2014</c:v>
                </c:pt>
              </c:strCache>
            </c:strRef>
          </c:tx>
          <c:spPr>
            <a:solidFill>
              <a:schemeClr val="accent6">
                <a:lumMod val="75000"/>
              </a:schemeClr>
            </a:solidFill>
          </c:spPr>
          <c:invertIfNegative val="0"/>
          <c:cat>
            <c:strRef>
              <c:f>'No of CNFs Left at Stage 1'!$C$20:$N$20</c:f>
              <c:strCache>
                <c:ptCount val="12"/>
                <c:pt idx="0">
                  <c:v>Aug</c:v>
                </c:pt>
                <c:pt idx="1">
                  <c:v>Sept</c:v>
                </c:pt>
                <c:pt idx="2">
                  <c:v>Oct</c:v>
                </c:pt>
                <c:pt idx="3">
                  <c:v>Nov</c:v>
                </c:pt>
                <c:pt idx="4">
                  <c:v>Dec</c:v>
                </c:pt>
                <c:pt idx="5">
                  <c:v>Jan</c:v>
                </c:pt>
                <c:pt idx="6">
                  <c:v>Feb</c:v>
                </c:pt>
                <c:pt idx="7">
                  <c:v>Mar</c:v>
                </c:pt>
                <c:pt idx="8">
                  <c:v>Apr</c:v>
                </c:pt>
                <c:pt idx="9">
                  <c:v>May</c:v>
                </c:pt>
                <c:pt idx="10">
                  <c:v>Jun</c:v>
                </c:pt>
                <c:pt idx="11">
                  <c:v>Jul</c:v>
                </c:pt>
              </c:strCache>
            </c:strRef>
          </c:cat>
          <c:val>
            <c:numRef>
              <c:f>'No of CNFs Left at Stage 1'!$C$21:$N$21</c:f>
              <c:numCache>
                <c:formatCode>General</c:formatCode>
                <c:ptCount val="12"/>
                <c:pt idx="0">
                  <c:v>6</c:v>
                </c:pt>
                <c:pt idx="1">
                  <c:v>208</c:v>
                </c:pt>
                <c:pt idx="2">
                  <c:v>840</c:v>
                </c:pt>
                <c:pt idx="3">
                  <c:v>1558</c:v>
                </c:pt>
                <c:pt idx="4">
                  <c:v>1837</c:v>
                </c:pt>
                <c:pt idx="5">
                  <c:v>2352</c:v>
                </c:pt>
                <c:pt idx="6">
                  <c:v>2165</c:v>
                </c:pt>
                <c:pt idx="7">
                  <c:v>3147</c:v>
                </c:pt>
                <c:pt idx="8">
                  <c:v>3269</c:v>
                </c:pt>
                <c:pt idx="9">
                  <c:v>3467</c:v>
                </c:pt>
                <c:pt idx="10">
                  <c:v>3535</c:v>
                </c:pt>
                <c:pt idx="11">
                  <c:v>3973</c:v>
                </c:pt>
              </c:numCache>
            </c:numRef>
          </c:val>
        </c:ser>
        <c:ser>
          <c:idx val="0"/>
          <c:order val="1"/>
          <c:tx>
            <c:strRef>
              <c:f>'No of CNFs Left at Stage 1'!$B$14</c:f>
              <c:strCache>
                <c:ptCount val="1"/>
                <c:pt idx="0">
                  <c:v>2014-2015</c:v>
                </c:pt>
              </c:strCache>
            </c:strRef>
          </c:tx>
          <c:invertIfNegative val="0"/>
          <c:val>
            <c:numRef>
              <c:f>'No of CNFs Left at Stage 1'!$C$16:$N$16</c:f>
              <c:numCache>
                <c:formatCode>General</c:formatCode>
                <c:ptCount val="12"/>
                <c:pt idx="0">
                  <c:v>3643</c:v>
                </c:pt>
                <c:pt idx="1">
                  <c:v>4135</c:v>
                </c:pt>
                <c:pt idx="2">
                  <c:v>4310</c:v>
                </c:pt>
                <c:pt idx="3">
                  <c:v>4079</c:v>
                </c:pt>
                <c:pt idx="4">
                  <c:v>4091</c:v>
                </c:pt>
                <c:pt idx="5">
                  <c:v>3618</c:v>
                </c:pt>
                <c:pt idx="6">
                  <c:v>3152</c:v>
                </c:pt>
                <c:pt idx="7">
                  <c:v>4068</c:v>
                </c:pt>
                <c:pt idx="8">
                  <c:v>3802</c:v>
                </c:pt>
                <c:pt idx="9">
                  <c:v>3397</c:v>
                </c:pt>
                <c:pt idx="10">
                  <c:v>3939</c:v>
                </c:pt>
                <c:pt idx="11">
                  <c:v>3911</c:v>
                </c:pt>
              </c:numCache>
            </c:numRef>
          </c:val>
        </c:ser>
        <c:ser>
          <c:idx val="2"/>
          <c:order val="2"/>
          <c:tx>
            <c:strRef>
              <c:f>'No of CNFs Left at Stage 1'!$B$9</c:f>
              <c:strCache>
                <c:ptCount val="1"/>
                <c:pt idx="0">
                  <c:v>2015-2016</c:v>
                </c:pt>
              </c:strCache>
            </c:strRef>
          </c:tx>
          <c:invertIfNegative val="0"/>
          <c:val>
            <c:numRef>
              <c:f>'No of CNFs Left at Stage 1'!$C$11:$N$11</c:f>
              <c:numCache>
                <c:formatCode>General</c:formatCode>
                <c:ptCount val="12"/>
                <c:pt idx="0">
                  <c:v>3590</c:v>
                </c:pt>
                <c:pt idx="1">
                  <c:v>3947</c:v>
                </c:pt>
                <c:pt idx="2">
                  <c:v>3769</c:v>
                </c:pt>
                <c:pt idx="3">
                  <c:v>3603</c:v>
                </c:pt>
                <c:pt idx="4">
                  <c:v>3447</c:v>
                </c:pt>
                <c:pt idx="5">
                  <c:v>3271</c:v>
                </c:pt>
                <c:pt idx="6">
                  <c:v>2786</c:v>
                </c:pt>
                <c:pt idx="7">
                  <c:v>3433</c:v>
                </c:pt>
                <c:pt idx="8">
                  <c:v>3395</c:v>
                </c:pt>
                <c:pt idx="9">
                  <c:v>3163</c:v>
                </c:pt>
                <c:pt idx="10">
                  <c:v>3405</c:v>
                </c:pt>
                <c:pt idx="11">
                  <c:v>3103</c:v>
                </c:pt>
              </c:numCache>
            </c:numRef>
          </c:val>
        </c:ser>
        <c:ser>
          <c:idx val="3"/>
          <c:order val="3"/>
          <c:tx>
            <c:strRef>
              <c:f>'No of CNFs Left at Stage 1'!$B$4</c:f>
              <c:strCache>
                <c:ptCount val="1"/>
                <c:pt idx="0">
                  <c:v>2016-2017</c:v>
                </c:pt>
              </c:strCache>
            </c:strRef>
          </c:tx>
          <c:invertIfNegative val="0"/>
          <c:val>
            <c:numRef>
              <c:f>'No of CNFs Left at Stage 1'!$C$6:$N$6</c:f>
              <c:numCache>
                <c:formatCode>General</c:formatCode>
                <c:ptCount val="12"/>
                <c:pt idx="0">
                  <c:v>3304</c:v>
                </c:pt>
                <c:pt idx="1">
                  <c:v>3277</c:v>
                </c:pt>
                <c:pt idx="2">
                  <c:v>3203</c:v>
                </c:pt>
                <c:pt idx="3">
                  <c:v>3320</c:v>
                </c:pt>
                <c:pt idx="4">
                  <c:v>2836</c:v>
                </c:pt>
                <c:pt idx="5">
                  <c:v>2833</c:v>
                </c:pt>
                <c:pt idx="6">
                  <c:v>2374</c:v>
                </c:pt>
                <c:pt idx="7">
                  <c:v>3297</c:v>
                </c:pt>
                <c:pt idx="8">
                  <c:v>2622</c:v>
                </c:pt>
                <c:pt idx="9">
                  <c:v>3139</c:v>
                </c:pt>
                <c:pt idx="10">
                  <c:v>2962</c:v>
                </c:pt>
              </c:numCache>
            </c:numRef>
          </c:val>
        </c:ser>
        <c:dLbls>
          <c:showLegendKey val="0"/>
          <c:showVal val="0"/>
          <c:showCatName val="0"/>
          <c:showSerName val="0"/>
          <c:showPercent val="0"/>
          <c:showBubbleSize val="0"/>
        </c:dLbls>
        <c:gapWidth val="150"/>
        <c:axId val="146998256"/>
        <c:axId val="146997472"/>
      </c:barChart>
      <c:catAx>
        <c:axId val="146998256"/>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46997472"/>
        <c:crosses val="autoZero"/>
        <c:auto val="1"/>
        <c:lblAlgn val="ctr"/>
        <c:lblOffset val="100"/>
        <c:noMultiLvlLbl val="0"/>
      </c:catAx>
      <c:valAx>
        <c:axId val="146997472"/>
        <c:scaling>
          <c:orientation val="minMax"/>
        </c:scaling>
        <c:delete val="0"/>
        <c:axPos val="l"/>
        <c:majorGridlines/>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46998256"/>
        <c:crosses val="autoZero"/>
        <c:crossBetween val="between"/>
      </c:valAx>
    </c:plotArea>
    <c:legend>
      <c:legendPos val="b"/>
      <c:layout/>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244" l="0.70000000000000062" r="0.70000000000000062" t="0.75000000000000244" header="0.30000000000000032" footer="0.30000000000000032"/>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xPr>
        <a:bodyPr/>
        <a:lstStyle/>
        <a:p>
          <a:pPr>
            <a:defRPr sz="1800" b="1" i="0" u="none" strike="noStrike" baseline="0">
              <a:solidFill>
                <a:srgbClr val="000000"/>
              </a:solidFill>
              <a:latin typeface="Calibri"/>
              <a:ea typeface="Calibri"/>
              <a:cs typeface="Calibri"/>
            </a:defRPr>
          </a:pPr>
          <a:endParaRPr lang="en-US"/>
        </a:p>
      </c:txPr>
    </c:title>
    <c:autoTitleDeleted val="0"/>
    <c:plotArea>
      <c:layout>
        <c:manualLayout>
          <c:layoutTarget val="inner"/>
          <c:xMode val="edge"/>
          <c:yMode val="edge"/>
          <c:x val="0.14242050673420403"/>
          <c:y val="0.11619315327519594"/>
          <c:w val="0.79069264785873961"/>
          <c:h val="0.79822506561679785"/>
        </c:manualLayout>
      </c:layout>
      <c:barChart>
        <c:barDir val="col"/>
        <c:grouping val="clustered"/>
        <c:varyColors val="0"/>
        <c:ser>
          <c:idx val="1"/>
          <c:order val="0"/>
          <c:tx>
            <c:strRef>
              <c:f>'No of CNFs Left at Stage 1'!$B$46</c:f>
              <c:strCache>
                <c:ptCount val="1"/>
                <c:pt idx="0">
                  <c:v>Rolling 12 Month</c:v>
                </c:pt>
              </c:strCache>
            </c:strRef>
          </c:tx>
          <c:invertIfNegative val="0"/>
          <c:dLbls>
            <c:spPr>
              <a:noFill/>
              <a:ln>
                <a:noFill/>
              </a:ln>
              <a:effectLst/>
            </c:spPr>
            <c:txPr>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'No of CNFs Left at Stage 1'!$C$47:$N$47</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'No of CNFs Left at Stage 1'!$C$49:$N$49</c:f>
              <c:numCache>
                <c:formatCode>General</c:formatCode>
                <c:ptCount val="12"/>
                <c:pt idx="0">
                  <c:v>40912</c:v>
                </c:pt>
                <c:pt idx="1">
                  <c:v>40626</c:v>
                </c:pt>
                <c:pt idx="2">
                  <c:v>39956</c:v>
                </c:pt>
                <c:pt idx="3">
                  <c:v>39390</c:v>
                </c:pt>
                <c:pt idx="4">
                  <c:v>39107</c:v>
                </c:pt>
                <c:pt idx="5">
                  <c:v>38496</c:v>
                </c:pt>
                <c:pt idx="6">
                  <c:v>38058</c:v>
                </c:pt>
                <c:pt idx="7">
                  <c:v>37646</c:v>
                </c:pt>
                <c:pt idx="8">
                  <c:v>37510</c:v>
                </c:pt>
                <c:pt idx="9">
                  <c:v>36737</c:v>
                </c:pt>
                <c:pt idx="10">
                  <c:v>36713</c:v>
                </c:pt>
                <c:pt idx="11">
                  <c:v>36270</c:v>
                </c:pt>
              </c:numCache>
            </c:numRef>
          </c:val>
        </c:ser>
        <c:dLbls>
          <c:showLegendKey val="0"/>
          <c:showVal val="0"/>
          <c:showCatName val="0"/>
          <c:showSerName val="0"/>
          <c:showPercent val="0"/>
          <c:showBubbleSize val="0"/>
        </c:dLbls>
        <c:gapWidth val="150"/>
        <c:axId val="146994728"/>
        <c:axId val="146996688"/>
      </c:barChart>
      <c:catAx>
        <c:axId val="146994728"/>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46996688"/>
        <c:crosses val="autoZero"/>
        <c:auto val="1"/>
        <c:lblAlgn val="ctr"/>
        <c:lblOffset val="100"/>
        <c:noMultiLvlLbl val="0"/>
      </c:catAx>
      <c:valAx>
        <c:axId val="146996688"/>
        <c:scaling>
          <c:orientation val="minMax"/>
        </c:scaling>
        <c:delete val="0"/>
        <c:axPos val="l"/>
        <c:majorGridlines/>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46994728"/>
        <c:crosses val="autoZero"/>
        <c:crossBetween val="between"/>
      </c:valAx>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244" l="0.70000000000000062" r="0.70000000000000062" t="0.75000000000000244" header="0.30000000000000032" footer="0.30000000000000032"/>
    <c:pageSetup paperSize="9"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1"/>
          <c:order val="0"/>
          <c:tx>
            <c:strRef>
              <c:f>'Stage 2 Exit'!$B$19</c:f>
              <c:strCache>
                <c:ptCount val="1"/>
                <c:pt idx="0">
                  <c:v>2013-2014</c:v>
                </c:pt>
              </c:strCache>
            </c:strRef>
          </c:tx>
          <c:spPr>
            <a:solidFill>
              <a:schemeClr val="accent6">
                <a:lumMod val="75000"/>
              </a:schemeClr>
            </a:solidFill>
          </c:spPr>
          <c:invertIfNegative val="0"/>
          <c:cat>
            <c:strRef>
              <c:f>'Stage 2 Exit'!$C$20:$N$20</c:f>
              <c:strCache>
                <c:ptCount val="12"/>
                <c:pt idx="0">
                  <c:v>Aug</c:v>
                </c:pt>
                <c:pt idx="1">
                  <c:v>Sept</c:v>
                </c:pt>
                <c:pt idx="2">
                  <c:v>Oct</c:v>
                </c:pt>
                <c:pt idx="3">
                  <c:v>Nov</c:v>
                </c:pt>
                <c:pt idx="4">
                  <c:v>Dec</c:v>
                </c:pt>
                <c:pt idx="5">
                  <c:v>Jan</c:v>
                </c:pt>
                <c:pt idx="6">
                  <c:v>Feb</c:v>
                </c:pt>
                <c:pt idx="7">
                  <c:v>Mar</c:v>
                </c:pt>
                <c:pt idx="8">
                  <c:v>Apr</c:v>
                </c:pt>
                <c:pt idx="9">
                  <c:v>May</c:v>
                </c:pt>
                <c:pt idx="10">
                  <c:v>Jun</c:v>
                </c:pt>
                <c:pt idx="11">
                  <c:v>Jul</c:v>
                </c:pt>
              </c:strCache>
            </c:strRef>
          </c:cat>
          <c:val>
            <c:numRef>
              <c:f>'Stage 2 Exit'!$C$21:$N$21</c:f>
              <c:numCache>
                <c:formatCode>General</c:formatCode>
                <c:ptCount val="12"/>
                <c:pt idx="0">
                  <c:v>0</c:v>
                </c:pt>
                <c:pt idx="1">
                  <c:v>0</c:v>
                </c:pt>
                <c:pt idx="2">
                  <c:v>1</c:v>
                </c:pt>
                <c:pt idx="3">
                  <c:v>0</c:v>
                </c:pt>
                <c:pt idx="4">
                  <c:v>6</c:v>
                </c:pt>
                <c:pt idx="5">
                  <c:v>10</c:v>
                </c:pt>
                <c:pt idx="6">
                  <c:v>16</c:v>
                </c:pt>
                <c:pt idx="7">
                  <c:v>29</c:v>
                </c:pt>
                <c:pt idx="8">
                  <c:v>26</c:v>
                </c:pt>
                <c:pt idx="9">
                  <c:v>34</c:v>
                </c:pt>
                <c:pt idx="10">
                  <c:v>41</c:v>
                </c:pt>
                <c:pt idx="11">
                  <c:v>53</c:v>
                </c:pt>
              </c:numCache>
            </c:numRef>
          </c:val>
        </c:ser>
        <c:ser>
          <c:idx val="0"/>
          <c:order val="1"/>
          <c:tx>
            <c:strRef>
              <c:f>'Stage 2 Exit'!$B$14</c:f>
              <c:strCache>
                <c:ptCount val="1"/>
                <c:pt idx="0">
                  <c:v>2014-2015</c:v>
                </c:pt>
              </c:strCache>
            </c:strRef>
          </c:tx>
          <c:invertIfNegative val="0"/>
          <c:val>
            <c:numRef>
              <c:f>'Stage 2 Exit'!$C$16:$N$16</c:f>
              <c:numCache>
                <c:formatCode>General</c:formatCode>
                <c:ptCount val="12"/>
                <c:pt idx="0">
                  <c:v>37</c:v>
                </c:pt>
                <c:pt idx="1">
                  <c:v>62</c:v>
                </c:pt>
                <c:pt idx="2">
                  <c:v>60</c:v>
                </c:pt>
                <c:pt idx="3">
                  <c:v>62</c:v>
                </c:pt>
                <c:pt idx="4">
                  <c:v>62</c:v>
                </c:pt>
                <c:pt idx="5">
                  <c:v>55</c:v>
                </c:pt>
                <c:pt idx="6">
                  <c:v>67</c:v>
                </c:pt>
                <c:pt idx="7">
                  <c:v>65</c:v>
                </c:pt>
                <c:pt idx="8">
                  <c:v>79</c:v>
                </c:pt>
                <c:pt idx="9">
                  <c:v>70</c:v>
                </c:pt>
                <c:pt idx="10">
                  <c:v>59</c:v>
                </c:pt>
                <c:pt idx="11">
                  <c:v>75</c:v>
                </c:pt>
              </c:numCache>
            </c:numRef>
          </c:val>
        </c:ser>
        <c:ser>
          <c:idx val="2"/>
          <c:order val="2"/>
          <c:tx>
            <c:strRef>
              <c:f>'Stage 2 Exit'!$B$9</c:f>
              <c:strCache>
                <c:ptCount val="1"/>
                <c:pt idx="0">
                  <c:v>2015-2016</c:v>
                </c:pt>
              </c:strCache>
            </c:strRef>
          </c:tx>
          <c:invertIfNegative val="0"/>
          <c:val>
            <c:numRef>
              <c:f>'Stage 2 Exit'!$C$11:$N$11</c:f>
              <c:numCache>
                <c:formatCode>General</c:formatCode>
                <c:ptCount val="12"/>
                <c:pt idx="0">
                  <c:v>60</c:v>
                </c:pt>
                <c:pt idx="1">
                  <c:v>79</c:v>
                </c:pt>
                <c:pt idx="2">
                  <c:v>68</c:v>
                </c:pt>
                <c:pt idx="3">
                  <c:v>85</c:v>
                </c:pt>
                <c:pt idx="4">
                  <c:v>87</c:v>
                </c:pt>
                <c:pt idx="5">
                  <c:v>60</c:v>
                </c:pt>
                <c:pt idx="6">
                  <c:v>61</c:v>
                </c:pt>
                <c:pt idx="7">
                  <c:v>76</c:v>
                </c:pt>
                <c:pt idx="8">
                  <c:v>80</c:v>
                </c:pt>
                <c:pt idx="9">
                  <c:v>71</c:v>
                </c:pt>
                <c:pt idx="10">
                  <c:v>87</c:v>
                </c:pt>
                <c:pt idx="11">
                  <c:v>101</c:v>
                </c:pt>
              </c:numCache>
            </c:numRef>
          </c:val>
        </c:ser>
        <c:ser>
          <c:idx val="3"/>
          <c:order val="3"/>
          <c:tx>
            <c:strRef>
              <c:f>'Stage 2 Exit'!$B$4</c:f>
              <c:strCache>
                <c:ptCount val="1"/>
                <c:pt idx="0">
                  <c:v>2016-2017</c:v>
                </c:pt>
              </c:strCache>
            </c:strRef>
          </c:tx>
          <c:invertIfNegative val="0"/>
          <c:val>
            <c:numRef>
              <c:f>'Stage 2 Exit'!$C$6:$N$6</c:f>
              <c:numCache>
                <c:formatCode>General</c:formatCode>
                <c:ptCount val="12"/>
                <c:pt idx="0">
                  <c:v>77</c:v>
                </c:pt>
                <c:pt idx="1">
                  <c:v>84</c:v>
                </c:pt>
                <c:pt idx="2">
                  <c:v>87</c:v>
                </c:pt>
                <c:pt idx="3">
                  <c:v>86</c:v>
                </c:pt>
                <c:pt idx="4">
                  <c:v>76</c:v>
                </c:pt>
                <c:pt idx="5">
                  <c:v>74</c:v>
                </c:pt>
                <c:pt idx="6">
                  <c:v>56</c:v>
                </c:pt>
                <c:pt idx="7">
                  <c:v>80</c:v>
                </c:pt>
                <c:pt idx="8">
                  <c:v>66</c:v>
                </c:pt>
                <c:pt idx="9">
                  <c:v>63</c:v>
                </c:pt>
                <c:pt idx="10">
                  <c:v>67</c:v>
                </c:pt>
              </c:numCache>
            </c:numRef>
          </c:val>
        </c:ser>
        <c:dLbls>
          <c:showLegendKey val="0"/>
          <c:showVal val="0"/>
          <c:showCatName val="0"/>
          <c:showSerName val="0"/>
          <c:showPercent val="0"/>
          <c:showBubbleSize val="0"/>
        </c:dLbls>
        <c:gapWidth val="150"/>
        <c:axId val="189578736"/>
        <c:axId val="189574424"/>
      </c:barChart>
      <c:catAx>
        <c:axId val="189578736"/>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89574424"/>
        <c:crosses val="autoZero"/>
        <c:auto val="1"/>
        <c:lblAlgn val="ctr"/>
        <c:lblOffset val="100"/>
        <c:noMultiLvlLbl val="0"/>
      </c:catAx>
      <c:valAx>
        <c:axId val="189574424"/>
        <c:scaling>
          <c:orientation val="minMax"/>
        </c:scaling>
        <c:delete val="0"/>
        <c:axPos val="l"/>
        <c:majorGridlines/>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89578736"/>
        <c:crosses val="autoZero"/>
        <c:crossBetween val="between"/>
      </c:valAx>
    </c:plotArea>
    <c:legend>
      <c:legendPos val="b"/>
      <c:layout/>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244" l="0.70000000000000062" r="0.70000000000000062" t="0.75000000000000244" header="0.30000000000000032" footer="0.30000000000000032"/>
    <c:pageSetup paperSize="9"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xPr>
        <a:bodyPr/>
        <a:lstStyle/>
        <a:p>
          <a:pPr>
            <a:defRPr sz="1800" b="1" i="0" u="none" strike="noStrike" baseline="0">
              <a:solidFill>
                <a:srgbClr val="000000"/>
              </a:solidFill>
              <a:latin typeface="Calibri"/>
              <a:ea typeface="Calibri"/>
              <a:cs typeface="Calibri"/>
            </a:defRPr>
          </a:pPr>
          <a:endParaRPr lang="en-US"/>
        </a:p>
      </c:txPr>
    </c:title>
    <c:autoTitleDeleted val="0"/>
    <c:plotArea>
      <c:layout>
        <c:manualLayout>
          <c:layoutTarget val="inner"/>
          <c:xMode val="edge"/>
          <c:yMode val="edge"/>
          <c:x val="0.14242050673420403"/>
          <c:y val="0.11619315327519594"/>
          <c:w val="0.79069264785873961"/>
          <c:h val="0.79822506561679785"/>
        </c:manualLayout>
      </c:layout>
      <c:barChart>
        <c:barDir val="col"/>
        <c:grouping val="clustered"/>
        <c:varyColors val="0"/>
        <c:ser>
          <c:idx val="1"/>
          <c:order val="0"/>
          <c:tx>
            <c:strRef>
              <c:f>'Stage 2 Exit'!$B$46</c:f>
              <c:strCache>
                <c:ptCount val="1"/>
                <c:pt idx="0">
                  <c:v>Rolling 12 Month</c:v>
                </c:pt>
              </c:strCache>
            </c:strRef>
          </c:tx>
          <c:invertIfNegative val="0"/>
          <c:dLbls>
            <c:spPr>
              <a:noFill/>
              <a:ln>
                <a:noFill/>
              </a:ln>
              <a:effectLst/>
            </c:spPr>
            <c:txPr>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'Stage 2 Exit'!$C$47:$N$47</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'Stage 2 Exit'!$C$49:$N$49</c:f>
              <c:numCache>
                <c:formatCode>General</c:formatCode>
                <c:ptCount val="12"/>
                <c:pt idx="0">
                  <c:v>915</c:v>
                </c:pt>
                <c:pt idx="1">
                  <c:v>932</c:v>
                </c:pt>
                <c:pt idx="2">
                  <c:v>937</c:v>
                </c:pt>
                <c:pt idx="3">
                  <c:v>956</c:v>
                </c:pt>
                <c:pt idx="4">
                  <c:v>957</c:v>
                </c:pt>
                <c:pt idx="5">
                  <c:v>946</c:v>
                </c:pt>
                <c:pt idx="6">
                  <c:v>960</c:v>
                </c:pt>
                <c:pt idx="7">
                  <c:v>955</c:v>
                </c:pt>
                <c:pt idx="8">
                  <c:v>959</c:v>
                </c:pt>
                <c:pt idx="9">
                  <c:v>945</c:v>
                </c:pt>
                <c:pt idx="10">
                  <c:v>937</c:v>
                </c:pt>
                <c:pt idx="11">
                  <c:v>917</c:v>
                </c:pt>
              </c:numCache>
            </c:numRef>
          </c:val>
        </c:ser>
        <c:dLbls>
          <c:showLegendKey val="0"/>
          <c:showVal val="0"/>
          <c:showCatName val="0"/>
          <c:showSerName val="0"/>
          <c:showPercent val="0"/>
          <c:showBubbleSize val="0"/>
        </c:dLbls>
        <c:gapWidth val="150"/>
        <c:axId val="189575208"/>
        <c:axId val="189575992"/>
      </c:barChart>
      <c:catAx>
        <c:axId val="189575208"/>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89575992"/>
        <c:crosses val="autoZero"/>
        <c:auto val="1"/>
        <c:lblAlgn val="ctr"/>
        <c:lblOffset val="100"/>
        <c:noMultiLvlLbl val="0"/>
      </c:catAx>
      <c:valAx>
        <c:axId val="189575992"/>
        <c:scaling>
          <c:orientation val="minMax"/>
        </c:scaling>
        <c:delete val="0"/>
        <c:axPos val="l"/>
        <c:majorGridlines/>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89575208"/>
        <c:crosses val="autoZero"/>
        <c:crossBetween val="between"/>
      </c:valAx>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244" l="0.70000000000000062" r="0.70000000000000062" t="0.75000000000000244" header="0.30000000000000032" footer="0.30000000000000032"/>
    <c:pageSetup paperSize="9"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1"/>
          <c:order val="0"/>
          <c:tx>
            <c:strRef>
              <c:f>'Exit Process'!$B$19</c:f>
              <c:strCache>
                <c:ptCount val="1"/>
                <c:pt idx="0">
                  <c:v>2013-2014</c:v>
                </c:pt>
              </c:strCache>
            </c:strRef>
          </c:tx>
          <c:spPr>
            <a:solidFill>
              <a:schemeClr val="accent6">
                <a:lumMod val="75000"/>
              </a:schemeClr>
            </a:solidFill>
          </c:spPr>
          <c:invertIfNegative val="0"/>
          <c:cat>
            <c:strRef>
              <c:f>'Exit Process'!$C$20:$N$20</c:f>
              <c:strCache>
                <c:ptCount val="12"/>
                <c:pt idx="0">
                  <c:v>Aug</c:v>
                </c:pt>
                <c:pt idx="1">
                  <c:v>Sept</c:v>
                </c:pt>
                <c:pt idx="2">
                  <c:v>Oct</c:v>
                </c:pt>
                <c:pt idx="3">
                  <c:v>Nov</c:v>
                </c:pt>
                <c:pt idx="4">
                  <c:v>Dec</c:v>
                </c:pt>
                <c:pt idx="5">
                  <c:v>Jan</c:v>
                </c:pt>
                <c:pt idx="6">
                  <c:v>Feb</c:v>
                </c:pt>
                <c:pt idx="7">
                  <c:v>Mar</c:v>
                </c:pt>
                <c:pt idx="8">
                  <c:v>Apr</c:v>
                </c:pt>
                <c:pt idx="9">
                  <c:v>May</c:v>
                </c:pt>
                <c:pt idx="10">
                  <c:v>Jun</c:v>
                </c:pt>
                <c:pt idx="11">
                  <c:v>Jul</c:v>
                </c:pt>
              </c:strCache>
            </c:strRef>
          </c:cat>
          <c:val>
            <c:numRef>
              <c:f>'Exit Process'!$C$21:$N$21</c:f>
              <c:numCache>
                <c:formatCode>General</c:formatCode>
                <c:ptCount val="12"/>
                <c:pt idx="0">
                  <c:v>124</c:v>
                </c:pt>
                <c:pt idx="1">
                  <c:v>481</c:v>
                </c:pt>
                <c:pt idx="2">
                  <c:v>579</c:v>
                </c:pt>
                <c:pt idx="3">
                  <c:v>625</c:v>
                </c:pt>
                <c:pt idx="4">
                  <c:v>536</c:v>
                </c:pt>
                <c:pt idx="5">
                  <c:v>871</c:v>
                </c:pt>
                <c:pt idx="6">
                  <c:v>848</c:v>
                </c:pt>
                <c:pt idx="7">
                  <c:v>921</c:v>
                </c:pt>
                <c:pt idx="8">
                  <c:v>1006</c:v>
                </c:pt>
                <c:pt idx="9">
                  <c:v>969</c:v>
                </c:pt>
                <c:pt idx="10">
                  <c:v>1006</c:v>
                </c:pt>
                <c:pt idx="11">
                  <c:v>1180</c:v>
                </c:pt>
              </c:numCache>
            </c:numRef>
          </c:val>
        </c:ser>
        <c:ser>
          <c:idx val="0"/>
          <c:order val="1"/>
          <c:tx>
            <c:strRef>
              <c:f>'Exit Process'!$B$14</c:f>
              <c:strCache>
                <c:ptCount val="1"/>
                <c:pt idx="0">
                  <c:v>2014-2015</c:v>
                </c:pt>
              </c:strCache>
            </c:strRef>
          </c:tx>
          <c:invertIfNegative val="0"/>
          <c:val>
            <c:numRef>
              <c:f>'Exit Process'!$C$16:$N$16</c:f>
              <c:numCache>
                <c:formatCode>General</c:formatCode>
                <c:ptCount val="12"/>
                <c:pt idx="0">
                  <c:v>999</c:v>
                </c:pt>
                <c:pt idx="1">
                  <c:v>1326</c:v>
                </c:pt>
                <c:pt idx="2">
                  <c:v>1468</c:v>
                </c:pt>
                <c:pt idx="3">
                  <c:v>1247</c:v>
                </c:pt>
                <c:pt idx="4">
                  <c:v>1149</c:v>
                </c:pt>
                <c:pt idx="5">
                  <c:v>1296</c:v>
                </c:pt>
                <c:pt idx="6">
                  <c:v>1110</c:v>
                </c:pt>
                <c:pt idx="7">
                  <c:v>1638</c:v>
                </c:pt>
                <c:pt idx="8">
                  <c:v>1241</c:v>
                </c:pt>
                <c:pt idx="9">
                  <c:v>1152</c:v>
                </c:pt>
                <c:pt idx="10">
                  <c:v>1297</c:v>
                </c:pt>
                <c:pt idx="11">
                  <c:v>1337</c:v>
                </c:pt>
              </c:numCache>
            </c:numRef>
          </c:val>
        </c:ser>
        <c:ser>
          <c:idx val="2"/>
          <c:order val="2"/>
          <c:tx>
            <c:strRef>
              <c:f>'Exit Process'!$B$9</c:f>
              <c:strCache>
                <c:ptCount val="1"/>
                <c:pt idx="0">
                  <c:v>2015-2016</c:v>
                </c:pt>
              </c:strCache>
            </c:strRef>
          </c:tx>
          <c:invertIfNegative val="0"/>
          <c:val>
            <c:numRef>
              <c:f>'Exit Process'!$C$11:$N$11</c:f>
              <c:numCache>
                <c:formatCode>General</c:formatCode>
                <c:ptCount val="12"/>
                <c:pt idx="0">
                  <c:v>1201</c:v>
                </c:pt>
                <c:pt idx="1">
                  <c:v>1314</c:v>
                </c:pt>
                <c:pt idx="2">
                  <c:v>1313</c:v>
                </c:pt>
                <c:pt idx="3">
                  <c:v>1311</c:v>
                </c:pt>
                <c:pt idx="4">
                  <c:v>1089</c:v>
                </c:pt>
                <c:pt idx="5">
                  <c:v>1145</c:v>
                </c:pt>
                <c:pt idx="6">
                  <c:v>1154</c:v>
                </c:pt>
                <c:pt idx="7">
                  <c:v>1335</c:v>
                </c:pt>
                <c:pt idx="8">
                  <c:v>1231</c:v>
                </c:pt>
                <c:pt idx="9">
                  <c:v>1186</c:v>
                </c:pt>
                <c:pt idx="10">
                  <c:v>1199</c:v>
                </c:pt>
                <c:pt idx="11">
                  <c:v>1221</c:v>
                </c:pt>
              </c:numCache>
            </c:numRef>
          </c:val>
        </c:ser>
        <c:ser>
          <c:idx val="3"/>
          <c:order val="3"/>
          <c:tx>
            <c:strRef>
              <c:f>'Exit Process'!$B$4</c:f>
              <c:strCache>
                <c:ptCount val="1"/>
                <c:pt idx="0">
                  <c:v>2016-2017</c:v>
                </c:pt>
              </c:strCache>
            </c:strRef>
          </c:tx>
          <c:invertIfNegative val="0"/>
          <c:val>
            <c:numRef>
              <c:f>'Exit Process'!$C$6:$N$6</c:f>
              <c:numCache>
                <c:formatCode>General</c:formatCode>
                <c:ptCount val="12"/>
                <c:pt idx="0">
                  <c:v>1123</c:v>
                </c:pt>
                <c:pt idx="1">
                  <c:v>1095</c:v>
                </c:pt>
                <c:pt idx="2">
                  <c:v>1100</c:v>
                </c:pt>
                <c:pt idx="3">
                  <c:v>1064</c:v>
                </c:pt>
                <c:pt idx="4">
                  <c:v>865</c:v>
                </c:pt>
                <c:pt idx="5">
                  <c:v>960</c:v>
                </c:pt>
                <c:pt idx="6">
                  <c:v>860</c:v>
                </c:pt>
                <c:pt idx="7">
                  <c:v>1029</c:v>
                </c:pt>
                <c:pt idx="8">
                  <c:v>838</c:v>
                </c:pt>
                <c:pt idx="9">
                  <c:v>978</c:v>
                </c:pt>
                <c:pt idx="10">
                  <c:v>994</c:v>
                </c:pt>
              </c:numCache>
            </c:numRef>
          </c:val>
        </c:ser>
        <c:dLbls>
          <c:showLegendKey val="0"/>
          <c:showVal val="0"/>
          <c:showCatName val="0"/>
          <c:showSerName val="0"/>
          <c:showPercent val="0"/>
          <c:showBubbleSize val="0"/>
        </c:dLbls>
        <c:gapWidth val="150"/>
        <c:axId val="189573248"/>
        <c:axId val="189576384"/>
      </c:barChart>
      <c:catAx>
        <c:axId val="189573248"/>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89576384"/>
        <c:crosses val="autoZero"/>
        <c:auto val="1"/>
        <c:lblAlgn val="ctr"/>
        <c:lblOffset val="100"/>
        <c:noMultiLvlLbl val="0"/>
      </c:catAx>
      <c:valAx>
        <c:axId val="189576384"/>
        <c:scaling>
          <c:orientation val="minMax"/>
        </c:scaling>
        <c:delete val="0"/>
        <c:axPos val="l"/>
        <c:majorGridlines/>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89573248"/>
        <c:crosses val="autoZero"/>
        <c:crossBetween val="between"/>
      </c:valAx>
    </c:plotArea>
    <c:legend>
      <c:legendPos val="b"/>
      <c:layout/>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244" l="0.70000000000000062" r="0.70000000000000062" t="0.75000000000000244" header="0.30000000000000032" footer="0.30000000000000032"/>
    <c:pageSetup paperSize="9"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xPr>
        <a:bodyPr/>
        <a:lstStyle/>
        <a:p>
          <a:pPr>
            <a:defRPr sz="1800" b="1" i="0" u="none" strike="noStrike" baseline="0">
              <a:solidFill>
                <a:srgbClr val="000000"/>
              </a:solidFill>
              <a:latin typeface="Calibri"/>
              <a:ea typeface="Calibri"/>
              <a:cs typeface="Calibri"/>
            </a:defRPr>
          </a:pPr>
          <a:endParaRPr lang="en-US"/>
        </a:p>
      </c:txPr>
    </c:title>
    <c:autoTitleDeleted val="0"/>
    <c:plotArea>
      <c:layout>
        <c:manualLayout>
          <c:layoutTarget val="inner"/>
          <c:xMode val="edge"/>
          <c:yMode val="edge"/>
          <c:x val="0.14242050673420403"/>
          <c:y val="0.11619315327519594"/>
          <c:w val="0.79069264785873961"/>
          <c:h val="0.79822506561679785"/>
        </c:manualLayout>
      </c:layout>
      <c:barChart>
        <c:barDir val="col"/>
        <c:grouping val="clustered"/>
        <c:varyColors val="0"/>
        <c:ser>
          <c:idx val="1"/>
          <c:order val="0"/>
          <c:tx>
            <c:strRef>
              <c:f>'Exit Process'!$B$46</c:f>
              <c:strCache>
                <c:ptCount val="1"/>
                <c:pt idx="0">
                  <c:v>Rolling 12 Month</c:v>
                </c:pt>
              </c:strCache>
            </c:strRef>
          </c:tx>
          <c:invertIfNegative val="0"/>
          <c:dLbls>
            <c:spPr>
              <a:noFill/>
              <a:ln>
                <a:noFill/>
              </a:ln>
              <a:effectLst/>
            </c:spPr>
            <c:txPr>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'Exit Process'!$C$47:$N$47</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'Exit Process'!$C$49:$N$49</c:f>
              <c:numCache>
                <c:formatCode>General</c:formatCode>
                <c:ptCount val="12"/>
                <c:pt idx="0">
                  <c:v>14699</c:v>
                </c:pt>
                <c:pt idx="1">
                  <c:v>14621</c:v>
                </c:pt>
                <c:pt idx="2">
                  <c:v>14402</c:v>
                </c:pt>
                <c:pt idx="3">
                  <c:v>14189</c:v>
                </c:pt>
                <c:pt idx="4">
                  <c:v>13942</c:v>
                </c:pt>
                <c:pt idx="5">
                  <c:v>13718</c:v>
                </c:pt>
                <c:pt idx="6">
                  <c:v>13533</c:v>
                </c:pt>
                <c:pt idx="7">
                  <c:v>13239</c:v>
                </c:pt>
                <c:pt idx="8">
                  <c:v>12933</c:v>
                </c:pt>
                <c:pt idx="9">
                  <c:v>12540</c:v>
                </c:pt>
                <c:pt idx="10">
                  <c:v>12332</c:v>
                </c:pt>
                <c:pt idx="11">
                  <c:v>12127</c:v>
                </c:pt>
              </c:numCache>
            </c:numRef>
          </c:val>
        </c:ser>
        <c:dLbls>
          <c:showLegendKey val="0"/>
          <c:showVal val="0"/>
          <c:showCatName val="0"/>
          <c:showSerName val="0"/>
          <c:showPercent val="0"/>
          <c:showBubbleSize val="0"/>
        </c:dLbls>
        <c:gapWidth val="150"/>
        <c:axId val="189579520"/>
        <c:axId val="189578344"/>
      </c:barChart>
      <c:catAx>
        <c:axId val="189579520"/>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89578344"/>
        <c:crosses val="autoZero"/>
        <c:auto val="1"/>
        <c:lblAlgn val="ctr"/>
        <c:lblOffset val="100"/>
        <c:noMultiLvlLbl val="0"/>
      </c:catAx>
      <c:valAx>
        <c:axId val="189578344"/>
        <c:scaling>
          <c:orientation val="minMax"/>
        </c:scaling>
        <c:delete val="0"/>
        <c:axPos val="l"/>
        <c:majorGridlines/>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89579520"/>
        <c:crosses val="autoZero"/>
        <c:crossBetween val="between"/>
      </c:valAx>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244" l="0.70000000000000062" r="0.70000000000000062" t="0.75000000000000244" header="0.30000000000000032" footer="0.30000000000000032"/>
    <c:pageSetup paperSize="9" orientation="landscape"/>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1"/>
          <c:order val="0"/>
          <c:tx>
            <c:strRef>
              <c:f>'Court Pack'!$B$19</c:f>
              <c:strCache>
                <c:ptCount val="1"/>
                <c:pt idx="0">
                  <c:v>2013-2014</c:v>
                </c:pt>
              </c:strCache>
            </c:strRef>
          </c:tx>
          <c:spPr>
            <a:solidFill>
              <a:schemeClr val="accent6">
                <a:lumMod val="75000"/>
              </a:schemeClr>
            </a:solidFill>
          </c:spPr>
          <c:invertIfNegative val="0"/>
          <c:cat>
            <c:strRef>
              <c:f>'Court Pack'!$C$20:$N$20</c:f>
              <c:strCache>
                <c:ptCount val="12"/>
                <c:pt idx="0">
                  <c:v>Aug</c:v>
                </c:pt>
                <c:pt idx="1">
                  <c:v>Sept</c:v>
                </c:pt>
                <c:pt idx="2">
                  <c:v>Oct</c:v>
                </c:pt>
                <c:pt idx="3">
                  <c:v>Nov</c:v>
                </c:pt>
                <c:pt idx="4">
                  <c:v>Dec</c:v>
                </c:pt>
                <c:pt idx="5">
                  <c:v>Jan</c:v>
                </c:pt>
                <c:pt idx="6">
                  <c:v>Feb</c:v>
                </c:pt>
                <c:pt idx="7">
                  <c:v>Mar</c:v>
                </c:pt>
                <c:pt idx="8">
                  <c:v>Apr</c:v>
                </c:pt>
                <c:pt idx="9">
                  <c:v>May</c:v>
                </c:pt>
                <c:pt idx="10">
                  <c:v>Jun</c:v>
                </c:pt>
                <c:pt idx="11">
                  <c:v>Jul</c:v>
                </c:pt>
              </c:strCache>
            </c:strRef>
          </c:cat>
          <c:val>
            <c:numRef>
              <c:f>'Court Pack'!$C$21:$N$21</c:f>
              <c:numCache>
                <c:formatCode>General</c:formatCode>
                <c:ptCount val="12"/>
                <c:pt idx="0">
                  <c:v>0</c:v>
                </c:pt>
                <c:pt idx="1">
                  <c:v>0</c:v>
                </c:pt>
                <c:pt idx="2">
                  <c:v>0</c:v>
                </c:pt>
                <c:pt idx="3">
                  <c:v>0</c:v>
                </c:pt>
                <c:pt idx="4">
                  <c:v>0</c:v>
                </c:pt>
                <c:pt idx="5">
                  <c:v>2</c:v>
                </c:pt>
                <c:pt idx="6">
                  <c:v>4</c:v>
                </c:pt>
                <c:pt idx="7">
                  <c:v>5</c:v>
                </c:pt>
                <c:pt idx="8">
                  <c:v>7</c:v>
                </c:pt>
                <c:pt idx="9">
                  <c:v>4</c:v>
                </c:pt>
                <c:pt idx="10">
                  <c:v>22</c:v>
                </c:pt>
                <c:pt idx="11">
                  <c:v>19</c:v>
                </c:pt>
              </c:numCache>
            </c:numRef>
          </c:val>
        </c:ser>
        <c:ser>
          <c:idx val="0"/>
          <c:order val="1"/>
          <c:tx>
            <c:strRef>
              <c:f>'Court Pack'!$B$14</c:f>
              <c:strCache>
                <c:ptCount val="1"/>
                <c:pt idx="0">
                  <c:v>2014-2015</c:v>
                </c:pt>
              </c:strCache>
            </c:strRef>
          </c:tx>
          <c:invertIfNegative val="0"/>
          <c:val>
            <c:numRef>
              <c:f>'Court Pack'!$C$16:$N$16</c:f>
              <c:numCache>
                <c:formatCode>General</c:formatCode>
                <c:ptCount val="12"/>
                <c:pt idx="0">
                  <c:v>13</c:v>
                </c:pt>
                <c:pt idx="1">
                  <c:v>22</c:v>
                </c:pt>
                <c:pt idx="2">
                  <c:v>34</c:v>
                </c:pt>
                <c:pt idx="3">
                  <c:v>28</c:v>
                </c:pt>
                <c:pt idx="4">
                  <c:v>37</c:v>
                </c:pt>
                <c:pt idx="5">
                  <c:v>28</c:v>
                </c:pt>
                <c:pt idx="6">
                  <c:v>43</c:v>
                </c:pt>
                <c:pt idx="7">
                  <c:v>38</c:v>
                </c:pt>
                <c:pt idx="8">
                  <c:v>40</c:v>
                </c:pt>
                <c:pt idx="9">
                  <c:v>29</c:v>
                </c:pt>
                <c:pt idx="10">
                  <c:v>40</c:v>
                </c:pt>
                <c:pt idx="11">
                  <c:v>44</c:v>
                </c:pt>
              </c:numCache>
            </c:numRef>
          </c:val>
        </c:ser>
        <c:ser>
          <c:idx val="2"/>
          <c:order val="2"/>
          <c:tx>
            <c:strRef>
              <c:f>'Court Pack'!$B$9</c:f>
              <c:strCache>
                <c:ptCount val="1"/>
                <c:pt idx="0">
                  <c:v>2015-2016</c:v>
                </c:pt>
              </c:strCache>
            </c:strRef>
          </c:tx>
          <c:invertIfNegative val="0"/>
          <c:val>
            <c:numRef>
              <c:f>'Court Pack'!$C$11:$N$11</c:f>
              <c:numCache>
                <c:formatCode>General</c:formatCode>
                <c:ptCount val="12"/>
                <c:pt idx="0">
                  <c:v>38</c:v>
                </c:pt>
                <c:pt idx="1">
                  <c:v>52</c:v>
                </c:pt>
                <c:pt idx="2">
                  <c:v>42</c:v>
                </c:pt>
                <c:pt idx="3">
                  <c:v>50</c:v>
                </c:pt>
                <c:pt idx="4">
                  <c:v>45</c:v>
                </c:pt>
                <c:pt idx="5">
                  <c:v>39</c:v>
                </c:pt>
                <c:pt idx="6">
                  <c:v>51</c:v>
                </c:pt>
                <c:pt idx="7">
                  <c:v>50</c:v>
                </c:pt>
                <c:pt idx="8">
                  <c:v>45</c:v>
                </c:pt>
                <c:pt idx="9">
                  <c:v>45</c:v>
                </c:pt>
                <c:pt idx="10">
                  <c:v>68</c:v>
                </c:pt>
                <c:pt idx="11">
                  <c:v>66</c:v>
                </c:pt>
              </c:numCache>
            </c:numRef>
          </c:val>
        </c:ser>
        <c:ser>
          <c:idx val="3"/>
          <c:order val="3"/>
          <c:tx>
            <c:strRef>
              <c:f>'Court Pack'!$B$4</c:f>
              <c:strCache>
                <c:ptCount val="1"/>
                <c:pt idx="0">
                  <c:v>2016-2017</c:v>
                </c:pt>
              </c:strCache>
            </c:strRef>
          </c:tx>
          <c:invertIfNegative val="0"/>
          <c:val>
            <c:numRef>
              <c:f>'Court Pack'!$C$6:$N$6</c:f>
              <c:numCache>
                <c:formatCode>General</c:formatCode>
                <c:ptCount val="12"/>
                <c:pt idx="0">
                  <c:v>61</c:v>
                </c:pt>
                <c:pt idx="1">
                  <c:v>77</c:v>
                </c:pt>
                <c:pt idx="2">
                  <c:v>53</c:v>
                </c:pt>
                <c:pt idx="3">
                  <c:v>61</c:v>
                </c:pt>
                <c:pt idx="4">
                  <c:v>56</c:v>
                </c:pt>
                <c:pt idx="5">
                  <c:v>85</c:v>
                </c:pt>
                <c:pt idx="6">
                  <c:v>64</c:v>
                </c:pt>
                <c:pt idx="7">
                  <c:v>78</c:v>
                </c:pt>
                <c:pt idx="8">
                  <c:v>44</c:v>
                </c:pt>
                <c:pt idx="9">
                  <c:v>77</c:v>
                </c:pt>
                <c:pt idx="10">
                  <c:v>72</c:v>
                </c:pt>
              </c:numCache>
            </c:numRef>
          </c:val>
        </c:ser>
        <c:dLbls>
          <c:showLegendKey val="0"/>
          <c:showVal val="0"/>
          <c:showCatName val="0"/>
          <c:showSerName val="0"/>
          <c:showPercent val="0"/>
          <c:showBubbleSize val="0"/>
        </c:dLbls>
        <c:gapWidth val="150"/>
        <c:axId val="189579128"/>
        <c:axId val="189576776"/>
      </c:barChart>
      <c:catAx>
        <c:axId val="189579128"/>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89576776"/>
        <c:crosses val="autoZero"/>
        <c:auto val="1"/>
        <c:lblAlgn val="ctr"/>
        <c:lblOffset val="100"/>
        <c:noMultiLvlLbl val="0"/>
      </c:catAx>
      <c:valAx>
        <c:axId val="189576776"/>
        <c:scaling>
          <c:orientation val="minMax"/>
        </c:scaling>
        <c:delete val="0"/>
        <c:axPos val="l"/>
        <c:majorGridlines/>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89579128"/>
        <c:crosses val="autoZero"/>
        <c:crossBetween val="between"/>
      </c:valAx>
    </c:plotArea>
    <c:legend>
      <c:legendPos val="b"/>
      <c:layout/>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244" l="0.70000000000000062" r="0.70000000000000062" t="0.75000000000000244" header="0.30000000000000032" footer="0.30000000000000032"/>
    <c:pageSetup paperSize="9" orientation="landscape"/>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5.xml.rels><?xml version="1.0" encoding="UTF-8" standalone="yes"?>
<Relationships xmlns="http://schemas.openxmlformats.org/package/2006/relationships"><Relationship Id="rId2" Type="http://schemas.openxmlformats.org/officeDocument/2006/relationships/chart" Target="../charts/chart10.xml"/><Relationship Id="rId1" Type="http://schemas.openxmlformats.org/officeDocument/2006/relationships/chart" Target="../charts/chart9.xml"/></Relationships>
</file>

<file path=xl/drawings/_rels/drawing6.xml.rels><?xml version="1.0" encoding="UTF-8" standalone="yes"?>
<Relationships xmlns="http://schemas.openxmlformats.org/package/2006/relationships"><Relationship Id="rId2" Type="http://schemas.openxmlformats.org/officeDocument/2006/relationships/chart" Target="../charts/chart12.xml"/><Relationship Id="rId1" Type="http://schemas.openxmlformats.org/officeDocument/2006/relationships/chart" Target="../charts/chart11.xml"/></Relationships>
</file>

<file path=xl/drawings/_rels/drawing7.xml.rels><?xml version="1.0" encoding="UTF-8" standalone="yes"?>
<Relationships xmlns="http://schemas.openxmlformats.org/package/2006/relationships"><Relationship Id="rId1" Type="http://schemas.openxmlformats.org/officeDocument/2006/relationships/chart" Target="../charts/chart13.xml"/></Relationships>
</file>

<file path=xl/drawings/drawing1.xml><?xml version="1.0" encoding="utf-8"?>
<xdr:wsDr xmlns:xdr="http://schemas.openxmlformats.org/drawingml/2006/spreadsheetDrawing" xmlns:a="http://schemas.openxmlformats.org/drawingml/2006/main">
  <xdr:twoCellAnchor>
    <xdr:from>
      <xdr:col>0</xdr:col>
      <xdr:colOff>123825</xdr:colOff>
      <xdr:row>23</xdr:row>
      <xdr:rowOff>142875</xdr:rowOff>
    </xdr:from>
    <xdr:to>
      <xdr:col>14</xdr:col>
      <xdr:colOff>38100</xdr:colOff>
      <xdr:row>43</xdr:row>
      <xdr:rowOff>57150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133350</xdr:colOff>
      <xdr:row>51</xdr:row>
      <xdr:rowOff>0</xdr:rowOff>
    </xdr:from>
    <xdr:to>
      <xdr:col>14</xdr:col>
      <xdr:colOff>95250</xdr:colOff>
      <xdr:row>74</xdr:row>
      <xdr:rowOff>38100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123825</xdr:colOff>
      <xdr:row>23</xdr:row>
      <xdr:rowOff>142875</xdr:rowOff>
    </xdr:from>
    <xdr:to>
      <xdr:col>14</xdr:col>
      <xdr:colOff>38100</xdr:colOff>
      <xdr:row>43</xdr:row>
      <xdr:rowOff>57150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133350</xdr:colOff>
      <xdr:row>51</xdr:row>
      <xdr:rowOff>0</xdr:rowOff>
    </xdr:from>
    <xdr:to>
      <xdr:col>14</xdr:col>
      <xdr:colOff>95250</xdr:colOff>
      <xdr:row>74</xdr:row>
      <xdr:rowOff>38100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123825</xdr:colOff>
      <xdr:row>23</xdr:row>
      <xdr:rowOff>142875</xdr:rowOff>
    </xdr:from>
    <xdr:to>
      <xdr:col>14</xdr:col>
      <xdr:colOff>38100</xdr:colOff>
      <xdr:row>43</xdr:row>
      <xdr:rowOff>57150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133350</xdr:colOff>
      <xdr:row>51</xdr:row>
      <xdr:rowOff>0</xdr:rowOff>
    </xdr:from>
    <xdr:to>
      <xdr:col>14</xdr:col>
      <xdr:colOff>95250</xdr:colOff>
      <xdr:row>74</xdr:row>
      <xdr:rowOff>38100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123825</xdr:colOff>
      <xdr:row>23</xdr:row>
      <xdr:rowOff>142875</xdr:rowOff>
    </xdr:from>
    <xdr:to>
      <xdr:col>14</xdr:col>
      <xdr:colOff>38100</xdr:colOff>
      <xdr:row>43</xdr:row>
      <xdr:rowOff>57150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133350</xdr:colOff>
      <xdr:row>51</xdr:row>
      <xdr:rowOff>0</xdr:rowOff>
    </xdr:from>
    <xdr:to>
      <xdr:col>14</xdr:col>
      <xdr:colOff>95250</xdr:colOff>
      <xdr:row>74</xdr:row>
      <xdr:rowOff>38100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123825</xdr:colOff>
      <xdr:row>23</xdr:row>
      <xdr:rowOff>142875</xdr:rowOff>
    </xdr:from>
    <xdr:to>
      <xdr:col>14</xdr:col>
      <xdr:colOff>38100</xdr:colOff>
      <xdr:row>43</xdr:row>
      <xdr:rowOff>57150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133350</xdr:colOff>
      <xdr:row>51</xdr:row>
      <xdr:rowOff>0</xdr:rowOff>
    </xdr:from>
    <xdr:to>
      <xdr:col>14</xdr:col>
      <xdr:colOff>95250</xdr:colOff>
      <xdr:row>74</xdr:row>
      <xdr:rowOff>38100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123825</xdr:colOff>
      <xdr:row>23</xdr:row>
      <xdr:rowOff>142875</xdr:rowOff>
    </xdr:from>
    <xdr:to>
      <xdr:col>14</xdr:col>
      <xdr:colOff>38100</xdr:colOff>
      <xdr:row>43</xdr:row>
      <xdr:rowOff>57150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133350</xdr:colOff>
      <xdr:row>51</xdr:row>
      <xdr:rowOff>0</xdr:rowOff>
    </xdr:from>
    <xdr:to>
      <xdr:col>14</xdr:col>
      <xdr:colOff>95250</xdr:colOff>
      <xdr:row>74</xdr:row>
      <xdr:rowOff>38100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123825</xdr:colOff>
      <xdr:row>23</xdr:row>
      <xdr:rowOff>142875</xdr:rowOff>
    </xdr:from>
    <xdr:to>
      <xdr:col>14</xdr:col>
      <xdr:colOff>38100</xdr:colOff>
      <xdr:row>43</xdr:row>
      <xdr:rowOff>57150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4"/>
  <sheetViews>
    <sheetView tabSelected="1" workbookViewId="0"/>
  </sheetViews>
  <sheetFormatPr defaultColWidth="0" defaultRowHeight="13.2" zeroHeight="1" x14ac:dyDescent="0.25"/>
  <cols>
    <col min="1" max="1" width="40.109375" style="2" customWidth="1"/>
    <col min="2" max="2" width="8.109375" style="2" customWidth="1"/>
    <col min="3" max="3" width="16.77734375" style="2" customWidth="1"/>
    <col min="4" max="4" width="12" style="2" customWidth="1"/>
    <col min="5" max="5" width="9.88671875" style="2" customWidth="1"/>
    <col min="6" max="6" width="9.109375" style="2" customWidth="1"/>
    <col min="7" max="16384" width="9.109375" style="2" hidden="1"/>
  </cols>
  <sheetData>
    <row r="1" spans="1:6" ht="15.6" x14ac:dyDescent="0.3">
      <c r="A1" s="19" t="s">
        <v>84</v>
      </c>
      <c r="B1" s="1"/>
    </row>
    <row r="2" spans="1:6" ht="7.5" customHeight="1" x14ac:dyDescent="0.25">
      <c r="A2" s="16"/>
    </row>
    <row r="3" spans="1:6" x14ac:dyDescent="0.25">
      <c r="A3" s="1" t="s">
        <v>0</v>
      </c>
      <c r="C3" s="3" t="s">
        <v>1</v>
      </c>
      <c r="D3" s="3" t="s">
        <v>2</v>
      </c>
      <c r="E3" s="3" t="s">
        <v>3</v>
      </c>
      <c r="F3" s="4"/>
    </row>
    <row r="4" spans="1:6" ht="28.5" customHeight="1" x14ac:dyDescent="0.3">
      <c r="A4" s="56" t="s">
        <v>27</v>
      </c>
      <c r="B4" s="57"/>
      <c r="C4" s="46">
        <v>253495</v>
      </c>
      <c r="D4" s="6">
        <v>248459</v>
      </c>
      <c r="E4" s="18">
        <f>C4-D4</f>
        <v>5036</v>
      </c>
      <c r="F4" s="8"/>
    </row>
    <row r="5" spans="1:6" ht="10.5" customHeight="1" x14ac:dyDescent="0.25">
      <c r="A5" s="5"/>
      <c r="C5" s="6"/>
      <c r="D5" s="13"/>
      <c r="E5" s="7"/>
    </row>
    <row r="6" spans="1:6" ht="30" customHeight="1" x14ac:dyDescent="0.3">
      <c r="A6" s="56" t="s">
        <v>4</v>
      </c>
      <c r="B6" s="57"/>
      <c r="C6" s="6">
        <f>SUM(C9:C10)</f>
        <v>146582</v>
      </c>
      <c r="D6" s="6">
        <f>SUM(D9:D10)</f>
        <v>143620</v>
      </c>
      <c r="E6" s="7">
        <f t="shared" ref="E6:E30" si="0">C6-D6</f>
        <v>2962</v>
      </c>
    </row>
    <row r="7" spans="1:6" x14ac:dyDescent="0.25">
      <c r="A7" s="5"/>
      <c r="C7" s="6"/>
      <c r="D7" s="44"/>
      <c r="E7" s="7"/>
    </row>
    <row r="8" spans="1:6" x14ac:dyDescent="0.25">
      <c r="A8" s="9" t="s">
        <v>5</v>
      </c>
      <c r="B8" s="17">
        <f>C6</f>
        <v>146582</v>
      </c>
      <c r="C8" s="10"/>
      <c r="D8" s="21"/>
      <c r="E8" s="7"/>
    </row>
    <row r="9" spans="1:6" x14ac:dyDescent="0.25">
      <c r="A9" s="11" t="s">
        <v>6</v>
      </c>
      <c r="B9" s="10"/>
      <c r="C9" s="12">
        <v>55984</v>
      </c>
      <c r="D9" s="43">
        <v>54594</v>
      </c>
      <c r="E9" s="7">
        <f t="shared" si="0"/>
        <v>1390</v>
      </c>
    </row>
    <row r="10" spans="1:6" ht="27.75" customHeight="1" x14ac:dyDescent="0.25">
      <c r="A10" s="11" t="s">
        <v>25</v>
      </c>
      <c r="B10" s="10"/>
      <c r="C10" s="12">
        <v>90598</v>
      </c>
      <c r="D10" s="43">
        <v>89026</v>
      </c>
      <c r="E10" s="7">
        <f t="shared" si="0"/>
        <v>1572</v>
      </c>
    </row>
    <row r="11" spans="1:6" ht="52.5" customHeight="1" x14ac:dyDescent="0.3">
      <c r="A11" s="56" t="s">
        <v>7</v>
      </c>
      <c r="B11" s="57"/>
      <c r="C11" s="6">
        <f>SUM(C14:C17)</f>
        <v>4477</v>
      </c>
      <c r="D11" s="6">
        <f>SUM(D14:D17)</f>
        <v>4338</v>
      </c>
      <c r="E11" s="7">
        <f t="shared" si="0"/>
        <v>139</v>
      </c>
    </row>
    <row r="12" spans="1:6" ht="12.75" customHeight="1" x14ac:dyDescent="0.25">
      <c r="A12" s="5"/>
      <c r="C12" s="6"/>
      <c r="D12" s="13"/>
      <c r="E12" s="7"/>
    </row>
    <row r="13" spans="1:6" x14ac:dyDescent="0.25">
      <c r="A13" s="9" t="s">
        <v>5</v>
      </c>
      <c r="B13" s="17">
        <f>C11</f>
        <v>4477</v>
      </c>
      <c r="C13" s="10"/>
      <c r="E13" s="7"/>
    </row>
    <row r="14" spans="1:6" ht="26.4" x14ac:dyDescent="0.25">
      <c r="A14" s="11" t="s">
        <v>8</v>
      </c>
      <c r="B14" s="10"/>
      <c r="C14" s="9">
        <v>27</v>
      </c>
      <c r="D14" s="2">
        <v>27</v>
      </c>
      <c r="E14" s="7">
        <f t="shared" si="0"/>
        <v>0</v>
      </c>
    </row>
    <row r="15" spans="1:6" ht="14.25" customHeight="1" x14ac:dyDescent="0.25">
      <c r="A15" s="11" t="s">
        <v>9</v>
      </c>
      <c r="B15" s="10"/>
      <c r="C15" s="9">
        <v>116</v>
      </c>
      <c r="D15" s="2">
        <v>113</v>
      </c>
      <c r="E15" s="7">
        <f t="shared" si="0"/>
        <v>3</v>
      </c>
    </row>
    <row r="16" spans="1:6" ht="26.4" x14ac:dyDescent="0.25">
      <c r="A16" s="11" t="s">
        <v>10</v>
      </c>
      <c r="B16" s="10"/>
      <c r="C16" s="12">
        <v>2556</v>
      </c>
      <c r="D16" s="13">
        <v>2492</v>
      </c>
      <c r="E16" s="7">
        <f t="shared" si="0"/>
        <v>64</v>
      </c>
    </row>
    <row r="17" spans="1:5" ht="39.6" x14ac:dyDescent="0.25">
      <c r="A17" s="11" t="s">
        <v>11</v>
      </c>
      <c r="B17" s="10"/>
      <c r="C17" s="9">
        <v>1778</v>
      </c>
      <c r="D17" s="2">
        <v>1706</v>
      </c>
      <c r="E17" s="7">
        <f t="shared" si="0"/>
        <v>72</v>
      </c>
    </row>
    <row r="18" spans="1:5" ht="39" customHeight="1" x14ac:dyDescent="0.3">
      <c r="A18" s="56" t="s">
        <v>12</v>
      </c>
      <c r="B18" s="57"/>
      <c r="C18" s="47">
        <v>23662</v>
      </c>
      <c r="D18" s="52">
        <v>23059</v>
      </c>
      <c r="E18" s="7">
        <f t="shared" si="0"/>
        <v>603</v>
      </c>
    </row>
    <row r="19" spans="1:5" ht="42.75" customHeight="1" x14ac:dyDescent="0.3">
      <c r="A19" s="58" t="s">
        <v>26</v>
      </c>
      <c r="B19" s="57"/>
      <c r="C19" s="6">
        <f>SUM($C$22:$C$36)</f>
        <v>49741</v>
      </c>
      <c r="D19" s="6">
        <f>SUM($D$22:$D$36)</f>
        <v>48747</v>
      </c>
      <c r="E19" s="7">
        <f t="shared" si="0"/>
        <v>994</v>
      </c>
    </row>
    <row r="20" spans="1:5" ht="7.5" customHeight="1" x14ac:dyDescent="0.25">
      <c r="A20" s="14"/>
      <c r="E20" s="7"/>
    </row>
    <row r="21" spans="1:5" x14ac:dyDescent="0.25">
      <c r="A21" s="9" t="s">
        <v>5</v>
      </c>
      <c r="B21" s="17">
        <f>C19</f>
        <v>49741</v>
      </c>
      <c r="C21" s="10"/>
      <c r="E21" s="7"/>
    </row>
    <row r="22" spans="1:5" ht="12.75" customHeight="1" x14ac:dyDescent="0.25">
      <c r="A22" s="11" t="s">
        <v>13</v>
      </c>
      <c r="B22" s="10"/>
      <c r="C22" s="12">
        <v>3338</v>
      </c>
      <c r="D22" s="13">
        <v>3284</v>
      </c>
      <c r="E22" s="7">
        <f t="shared" si="0"/>
        <v>54</v>
      </c>
    </row>
    <row r="23" spans="1:5" x14ac:dyDescent="0.25">
      <c r="A23" s="11" t="s">
        <v>14</v>
      </c>
      <c r="B23" s="10"/>
      <c r="C23" s="12">
        <v>251</v>
      </c>
      <c r="D23" s="13">
        <v>246</v>
      </c>
      <c r="E23" s="7">
        <f t="shared" si="0"/>
        <v>5</v>
      </c>
    </row>
    <row r="24" spans="1:5" x14ac:dyDescent="0.25">
      <c r="A24" s="11" t="s">
        <v>75</v>
      </c>
      <c r="B24" s="10"/>
      <c r="C24" s="12">
        <v>920</v>
      </c>
      <c r="D24" s="13">
        <v>886</v>
      </c>
      <c r="E24" s="7">
        <f t="shared" si="0"/>
        <v>34</v>
      </c>
    </row>
    <row r="25" spans="1:5" ht="12.75" customHeight="1" x14ac:dyDescent="0.25">
      <c r="A25" s="11" t="s">
        <v>15</v>
      </c>
      <c r="B25" s="10"/>
      <c r="C25" s="12">
        <v>393</v>
      </c>
      <c r="D25" s="13">
        <v>378</v>
      </c>
      <c r="E25" s="7">
        <f t="shared" si="0"/>
        <v>15</v>
      </c>
    </row>
    <row r="26" spans="1:5" x14ac:dyDescent="0.25">
      <c r="A26" s="11" t="s">
        <v>16</v>
      </c>
      <c r="B26" s="10"/>
      <c r="C26" s="12">
        <v>1936</v>
      </c>
      <c r="D26" s="13">
        <v>1922</v>
      </c>
      <c r="E26" s="7">
        <f t="shared" si="0"/>
        <v>14</v>
      </c>
    </row>
    <row r="27" spans="1:5" x14ac:dyDescent="0.25">
      <c r="A27" s="11" t="s">
        <v>17</v>
      </c>
      <c r="B27" s="10"/>
      <c r="C27" s="12">
        <v>4694</v>
      </c>
      <c r="D27" s="13">
        <v>4637</v>
      </c>
      <c r="E27" s="7">
        <f t="shared" si="0"/>
        <v>57</v>
      </c>
    </row>
    <row r="28" spans="1:5" x14ac:dyDescent="0.25">
      <c r="A28" s="11" t="s">
        <v>18</v>
      </c>
      <c r="B28" s="10"/>
      <c r="C28" s="12">
        <v>153</v>
      </c>
      <c r="D28" s="13">
        <v>148</v>
      </c>
      <c r="E28" s="7">
        <f t="shared" si="0"/>
        <v>5</v>
      </c>
    </row>
    <row r="29" spans="1:5" x14ac:dyDescent="0.25">
      <c r="A29" s="11" t="s">
        <v>19</v>
      </c>
      <c r="B29" s="10"/>
      <c r="C29" s="12">
        <v>32</v>
      </c>
      <c r="D29" s="13">
        <v>31</v>
      </c>
      <c r="E29" s="7">
        <f t="shared" si="0"/>
        <v>1</v>
      </c>
    </row>
    <row r="30" spans="1:5" x14ac:dyDescent="0.25">
      <c r="A30" s="15" t="s">
        <v>20</v>
      </c>
      <c r="B30" s="10"/>
      <c r="C30" s="12">
        <v>14672</v>
      </c>
      <c r="D30" s="13">
        <v>14303</v>
      </c>
      <c r="E30" s="7">
        <f t="shared" si="0"/>
        <v>369</v>
      </c>
    </row>
    <row r="31" spans="1:5" x14ac:dyDescent="0.25">
      <c r="A31" s="11" t="s">
        <v>21</v>
      </c>
      <c r="B31" s="10"/>
      <c r="C31" s="12">
        <v>20706</v>
      </c>
      <c r="D31" s="13">
        <v>20303</v>
      </c>
      <c r="E31" s="7">
        <f t="shared" ref="E31:E36" si="1">C31-D31</f>
        <v>403</v>
      </c>
    </row>
    <row r="32" spans="1:5" x14ac:dyDescent="0.25">
      <c r="A32" s="11" t="s">
        <v>24</v>
      </c>
      <c r="B32" s="10"/>
      <c r="C32" s="12">
        <v>1165</v>
      </c>
      <c r="D32" s="13">
        <v>1162</v>
      </c>
      <c r="E32" s="7">
        <f t="shared" si="1"/>
        <v>3</v>
      </c>
    </row>
    <row r="33" spans="1:6" ht="26.4" x14ac:dyDescent="0.25">
      <c r="A33" s="11" t="s">
        <v>76</v>
      </c>
      <c r="B33" s="10"/>
      <c r="C33" s="12">
        <v>32</v>
      </c>
      <c r="D33" s="13">
        <v>31</v>
      </c>
      <c r="E33" s="7">
        <f t="shared" si="1"/>
        <v>1</v>
      </c>
    </row>
    <row r="34" spans="1:6" x14ac:dyDescent="0.25">
      <c r="A34" s="11" t="s">
        <v>78</v>
      </c>
      <c r="B34" s="10"/>
      <c r="C34" s="12">
        <v>1228</v>
      </c>
      <c r="D34" s="13">
        <v>1198</v>
      </c>
      <c r="E34" s="7">
        <f t="shared" si="1"/>
        <v>30</v>
      </c>
    </row>
    <row r="35" spans="1:6" ht="26.4" x14ac:dyDescent="0.25">
      <c r="A35" s="11" t="s">
        <v>79</v>
      </c>
      <c r="B35" s="10"/>
      <c r="C35" s="12">
        <v>215</v>
      </c>
      <c r="D35" s="13">
        <v>212</v>
      </c>
      <c r="E35" s="7">
        <f t="shared" si="1"/>
        <v>3</v>
      </c>
    </row>
    <row r="36" spans="1:6" ht="26.4" x14ac:dyDescent="0.25">
      <c r="A36" s="11" t="s">
        <v>82</v>
      </c>
      <c r="B36" s="10"/>
      <c r="C36" s="12">
        <v>6</v>
      </c>
      <c r="D36" s="13">
        <v>6</v>
      </c>
      <c r="E36" s="7">
        <f t="shared" si="1"/>
        <v>0</v>
      </c>
    </row>
    <row r="37" spans="1:6" x14ac:dyDescent="0.25">
      <c r="A37" s="20"/>
      <c r="B37" s="21"/>
      <c r="C37" s="22"/>
      <c r="D37" s="21"/>
      <c r="E37" s="7"/>
    </row>
    <row r="38" spans="1:6" x14ac:dyDescent="0.25">
      <c r="A38" s="1" t="s">
        <v>22</v>
      </c>
      <c r="C38" s="6">
        <f>C4-C6-C11-C18-C19</f>
        <v>29033</v>
      </c>
      <c r="D38" s="6">
        <v>28799</v>
      </c>
      <c r="E38" s="7">
        <f>C38-D38</f>
        <v>234</v>
      </c>
    </row>
    <row r="39" spans="1:6" x14ac:dyDescent="0.25">
      <c r="A39" s="1" t="s">
        <v>23</v>
      </c>
    </row>
    <row r="40" spans="1:6" ht="7.5" customHeight="1" x14ac:dyDescent="0.25"/>
    <row r="41" spans="1:6" ht="33" customHeight="1" x14ac:dyDescent="0.25">
      <c r="A41" s="59" t="s">
        <v>28</v>
      </c>
      <c r="B41" s="59"/>
      <c r="C41" s="59"/>
      <c r="D41" s="59"/>
      <c r="E41" s="59"/>
      <c r="F41" s="59"/>
    </row>
    <row r="42" spans="1:6" ht="33" customHeight="1" x14ac:dyDescent="0.3">
      <c r="A42" s="54"/>
      <c r="B42" s="55"/>
      <c r="C42" s="55"/>
      <c r="D42" s="55"/>
      <c r="E42" s="55"/>
      <c r="F42" s="55"/>
    </row>
    <row r="43" spans="1:6" x14ac:dyDescent="0.25">
      <c r="A43" s="53"/>
      <c r="B43" s="53"/>
      <c r="C43" s="53"/>
      <c r="D43" s="53"/>
      <c r="E43" s="53"/>
      <c r="F43" s="53"/>
    </row>
    <row r="44" spans="1:6" x14ac:dyDescent="0.25"/>
  </sheetData>
  <mergeCells count="8">
    <mergeCell ref="A43:F43"/>
    <mergeCell ref="A42:F42"/>
    <mergeCell ref="A4:B4"/>
    <mergeCell ref="A19:B19"/>
    <mergeCell ref="A18:B18"/>
    <mergeCell ref="A11:B11"/>
    <mergeCell ref="A6:B6"/>
    <mergeCell ref="A41:F41"/>
  </mergeCells>
  <pageMargins left="0.74803149606299213" right="0.74803149606299213" top="1.5354330708661419" bottom="0.98425196850393704" header="0.51181102362204722" footer="0.51181102362204722"/>
  <pageSetup paperSize="9" scale="85" orientation="portrait" r:id="rId1"/>
  <headerFooter alignWithMargins="0">
    <oddFooter>&amp;LPL MI&amp;C&amp;P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94"/>
  <sheetViews>
    <sheetView workbookViewId="0">
      <selection activeCell="I16" sqref="I16"/>
    </sheetView>
  </sheetViews>
  <sheetFormatPr defaultColWidth="0" defaultRowHeight="15" customHeight="1" zeroHeight="1" x14ac:dyDescent="0.3"/>
  <cols>
    <col min="1" max="1" width="2.77734375" style="23" customWidth="1"/>
    <col min="2" max="14" width="9" style="23" customWidth="1"/>
    <col min="15" max="15" width="2.88671875" style="23" customWidth="1"/>
    <col min="16" max="16" width="0" style="23" hidden="1" customWidth="1"/>
    <col min="17" max="16384" width="9.109375" style="23" hidden="1"/>
  </cols>
  <sheetData>
    <row r="1" spans="2:16" ht="14.4" x14ac:dyDescent="0.3"/>
    <row r="2" spans="2:16" ht="14.4" x14ac:dyDescent="0.3">
      <c r="B2" s="24" t="s">
        <v>29</v>
      </c>
    </row>
    <row r="3" spans="2:16" ht="14.4" x14ac:dyDescent="0.3">
      <c r="B3" s="25"/>
      <c r="C3" s="26"/>
      <c r="D3" s="26"/>
      <c r="E3" s="26"/>
      <c r="F3" s="26"/>
      <c r="G3" s="26"/>
      <c r="H3" s="26"/>
      <c r="I3" s="26"/>
      <c r="J3" s="26"/>
      <c r="K3" s="26"/>
      <c r="L3" s="26"/>
      <c r="M3" s="26"/>
      <c r="N3" s="26"/>
    </row>
    <row r="4" spans="2:16" ht="14.4" x14ac:dyDescent="0.3">
      <c r="B4" s="49" t="s">
        <v>83</v>
      </c>
      <c r="C4" s="28"/>
      <c r="D4" s="28"/>
      <c r="E4" s="28"/>
      <c r="F4" s="28"/>
      <c r="G4" s="28"/>
      <c r="H4" s="28"/>
      <c r="I4" s="28"/>
      <c r="J4" s="28"/>
      <c r="K4" s="28"/>
      <c r="L4" s="28"/>
      <c r="M4" s="28"/>
      <c r="N4" s="28"/>
    </row>
    <row r="5" spans="2:16" ht="14.4" x14ac:dyDescent="0.3">
      <c r="B5" s="29" t="s">
        <v>31</v>
      </c>
      <c r="C5" s="30" t="s">
        <v>32</v>
      </c>
      <c r="D5" s="30" t="s">
        <v>33</v>
      </c>
      <c r="E5" s="30" t="s">
        <v>34</v>
      </c>
      <c r="F5" s="30" t="s">
        <v>35</v>
      </c>
      <c r="G5" s="30" t="s">
        <v>36</v>
      </c>
      <c r="H5" s="30" t="s">
        <v>37</v>
      </c>
      <c r="I5" s="30" t="s">
        <v>38</v>
      </c>
      <c r="J5" s="30" t="s">
        <v>39</v>
      </c>
      <c r="K5" s="30" t="s">
        <v>40</v>
      </c>
      <c r="L5" s="30" t="s">
        <v>41</v>
      </c>
      <c r="M5" s="30" t="s">
        <v>42</v>
      </c>
      <c r="N5" s="30" t="s">
        <v>43</v>
      </c>
    </row>
    <row r="6" spans="2:16" ht="14.4" x14ac:dyDescent="0.3">
      <c r="B6" s="29" t="s">
        <v>44</v>
      </c>
      <c r="C6" s="31">
        <v>5474</v>
      </c>
      <c r="D6" s="31">
        <v>5701</v>
      </c>
      <c r="E6" s="31">
        <v>5184</v>
      </c>
      <c r="F6" s="31">
        <v>5294</v>
      </c>
      <c r="G6" s="31">
        <v>3895</v>
      </c>
      <c r="H6" s="31">
        <v>5124</v>
      </c>
      <c r="I6" s="31">
        <v>4914</v>
      </c>
      <c r="J6" s="31">
        <v>5814</v>
      </c>
      <c r="K6" s="31">
        <v>4142</v>
      </c>
      <c r="L6" s="31">
        <v>5084</v>
      </c>
      <c r="M6" s="31">
        <v>5036</v>
      </c>
      <c r="N6" s="31"/>
    </row>
    <row r="7" spans="2:16" ht="14.4" x14ac:dyDescent="0.3">
      <c r="B7" s="29" t="s">
        <v>45</v>
      </c>
      <c r="C7" s="31">
        <f>C6</f>
        <v>5474</v>
      </c>
      <c r="D7" s="31">
        <f t="shared" ref="D7" si="0">C7+D6</f>
        <v>11175</v>
      </c>
      <c r="E7" s="31">
        <f t="shared" ref="E7:M7" si="1">D7+E6</f>
        <v>16359</v>
      </c>
      <c r="F7" s="31">
        <f t="shared" si="1"/>
        <v>21653</v>
      </c>
      <c r="G7" s="31">
        <f t="shared" si="1"/>
        <v>25548</v>
      </c>
      <c r="H7" s="31">
        <f t="shared" si="1"/>
        <v>30672</v>
      </c>
      <c r="I7" s="31">
        <f t="shared" si="1"/>
        <v>35586</v>
      </c>
      <c r="J7" s="31">
        <f t="shared" si="1"/>
        <v>41400</v>
      </c>
      <c r="K7" s="31">
        <f t="shared" si="1"/>
        <v>45542</v>
      </c>
      <c r="L7" s="31">
        <f t="shared" si="1"/>
        <v>50626</v>
      </c>
      <c r="M7" s="31">
        <f t="shared" si="1"/>
        <v>55662</v>
      </c>
      <c r="N7" s="31"/>
      <c r="O7" s="32"/>
      <c r="P7" s="25"/>
    </row>
    <row r="8" spans="2:16" ht="14.4" x14ac:dyDescent="0.3"/>
    <row r="9" spans="2:16" ht="14.4" x14ac:dyDescent="0.3">
      <c r="B9" s="27" t="s">
        <v>81</v>
      </c>
      <c r="C9" s="28"/>
      <c r="D9" s="28"/>
      <c r="E9" s="28"/>
      <c r="F9" s="28"/>
      <c r="G9" s="28"/>
      <c r="H9" s="28"/>
      <c r="I9" s="28"/>
      <c r="J9" s="28"/>
      <c r="K9" s="28"/>
      <c r="L9" s="28"/>
      <c r="M9" s="28"/>
      <c r="N9" s="28"/>
    </row>
    <row r="10" spans="2:16" ht="14.4" x14ac:dyDescent="0.3">
      <c r="B10" s="29" t="s">
        <v>31</v>
      </c>
      <c r="C10" s="30" t="s">
        <v>32</v>
      </c>
      <c r="D10" s="30" t="s">
        <v>33</v>
      </c>
      <c r="E10" s="30" t="s">
        <v>34</v>
      </c>
      <c r="F10" s="30" t="s">
        <v>35</v>
      </c>
      <c r="G10" s="30" t="s">
        <v>36</v>
      </c>
      <c r="H10" s="30" t="s">
        <v>37</v>
      </c>
      <c r="I10" s="30" t="s">
        <v>38</v>
      </c>
      <c r="J10" s="30" t="s">
        <v>39</v>
      </c>
      <c r="K10" s="30" t="s">
        <v>40</v>
      </c>
      <c r="L10" s="30" t="s">
        <v>41</v>
      </c>
      <c r="M10" s="30" t="s">
        <v>42</v>
      </c>
      <c r="N10" s="30" t="s">
        <v>43</v>
      </c>
    </row>
    <row r="11" spans="2:16" ht="14.4" x14ac:dyDescent="0.3">
      <c r="B11" s="29" t="s">
        <v>44</v>
      </c>
      <c r="C11" s="31">
        <v>5985</v>
      </c>
      <c r="D11" s="31">
        <v>6215</v>
      </c>
      <c r="E11" s="31">
        <v>6198</v>
      </c>
      <c r="F11" s="31">
        <v>5881</v>
      </c>
      <c r="G11" s="31">
        <v>4599</v>
      </c>
      <c r="H11" s="31">
        <v>5242</v>
      </c>
      <c r="I11" s="31">
        <v>5769</v>
      </c>
      <c r="J11" s="31">
        <v>5766</v>
      </c>
      <c r="K11" s="31">
        <v>5493</v>
      </c>
      <c r="L11" s="31">
        <v>5149</v>
      </c>
      <c r="M11" s="31">
        <v>5641</v>
      </c>
      <c r="N11" s="31">
        <v>5261</v>
      </c>
    </row>
    <row r="12" spans="2:16" ht="14.4" x14ac:dyDescent="0.3">
      <c r="B12" s="29" t="s">
        <v>45</v>
      </c>
      <c r="C12" s="31">
        <f>C11</f>
        <v>5985</v>
      </c>
      <c r="D12" s="31">
        <f t="shared" ref="D12" si="2">C12+D11</f>
        <v>12200</v>
      </c>
      <c r="E12" s="31">
        <f t="shared" ref="E12" si="3">D12+E11</f>
        <v>18398</v>
      </c>
      <c r="F12" s="31">
        <f t="shared" ref="F12" si="4">E12+F11</f>
        <v>24279</v>
      </c>
      <c r="G12" s="31">
        <f t="shared" ref="G12:N12" si="5">F12+G11</f>
        <v>28878</v>
      </c>
      <c r="H12" s="31">
        <f t="shared" si="5"/>
        <v>34120</v>
      </c>
      <c r="I12" s="31">
        <f t="shared" si="5"/>
        <v>39889</v>
      </c>
      <c r="J12" s="31">
        <f t="shared" si="5"/>
        <v>45655</v>
      </c>
      <c r="K12" s="31">
        <f t="shared" si="5"/>
        <v>51148</v>
      </c>
      <c r="L12" s="31">
        <f t="shared" si="5"/>
        <v>56297</v>
      </c>
      <c r="M12" s="31">
        <f t="shared" si="5"/>
        <v>61938</v>
      </c>
      <c r="N12" s="31">
        <f t="shared" si="5"/>
        <v>67199</v>
      </c>
      <c r="O12" s="32"/>
      <c r="P12" s="25"/>
    </row>
    <row r="13" spans="2:16" ht="14.4" x14ac:dyDescent="0.3"/>
    <row r="14" spans="2:16" ht="14.4" x14ac:dyDescent="0.3">
      <c r="B14" s="27" t="s">
        <v>80</v>
      </c>
      <c r="C14" s="28"/>
      <c r="D14" s="28"/>
      <c r="E14" s="28"/>
      <c r="F14" s="28"/>
      <c r="G14" s="28"/>
      <c r="H14" s="28"/>
      <c r="I14" s="28"/>
      <c r="J14" s="28"/>
      <c r="K14" s="28"/>
      <c r="L14" s="28"/>
      <c r="M14" s="28"/>
      <c r="N14" s="28"/>
    </row>
    <row r="15" spans="2:16" ht="14.4" x14ac:dyDescent="0.3">
      <c r="B15" s="29" t="s">
        <v>31</v>
      </c>
      <c r="C15" s="30" t="s">
        <v>32</v>
      </c>
      <c r="D15" s="30" t="s">
        <v>33</v>
      </c>
      <c r="E15" s="30" t="s">
        <v>34</v>
      </c>
      <c r="F15" s="30" t="s">
        <v>35</v>
      </c>
      <c r="G15" s="30" t="s">
        <v>36</v>
      </c>
      <c r="H15" s="30" t="s">
        <v>37</v>
      </c>
      <c r="I15" s="30" t="s">
        <v>38</v>
      </c>
      <c r="J15" s="30" t="s">
        <v>39</v>
      </c>
      <c r="K15" s="30" t="s">
        <v>40</v>
      </c>
      <c r="L15" s="30" t="s">
        <v>41</v>
      </c>
      <c r="M15" s="30" t="s">
        <v>42</v>
      </c>
      <c r="N15" s="30" t="s">
        <v>43</v>
      </c>
    </row>
    <row r="16" spans="2:16" ht="14.4" x14ac:dyDescent="0.3">
      <c r="B16" s="29" t="s">
        <v>44</v>
      </c>
      <c r="C16" s="31">
        <v>6178</v>
      </c>
      <c r="D16" s="31">
        <v>7294</v>
      </c>
      <c r="E16" s="31">
        <v>7710</v>
      </c>
      <c r="F16" s="31">
        <v>6286</v>
      </c>
      <c r="G16" s="31">
        <v>5273</v>
      </c>
      <c r="H16" s="31">
        <v>6240</v>
      </c>
      <c r="I16" s="31">
        <v>6346</v>
      </c>
      <c r="J16" s="31">
        <v>6775</v>
      </c>
      <c r="K16" s="31">
        <v>5928</v>
      </c>
      <c r="L16" s="31">
        <v>5434</v>
      </c>
      <c r="M16" s="31">
        <v>6402</v>
      </c>
      <c r="N16" s="31">
        <v>6843</v>
      </c>
    </row>
    <row r="17" spans="2:16" ht="14.4" x14ac:dyDescent="0.3">
      <c r="B17" s="29" t="s">
        <v>45</v>
      </c>
      <c r="C17" s="31">
        <f>C16</f>
        <v>6178</v>
      </c>
      <c r="D17" s="31">
        <f t="shared" ref="D17:N17" si="6">C17+D16</f>
        <v>13472</v>
      </c>
      <c r="E17" s="31">
        <f t="shared" si="6"/>
        <v>21182</v>
      </c>
      <c r="F17" s="31">
        <f t="shared" si="6"/>
        <v>27468</v>
      </c>
      <c r="G17" s="31">
        <f t="shared" si="6"/>
        <v>32741</v>
      </c>
      <c r="H17" s="31">
        <f t="shared" si="6"/>
        <v>38981</v>
      </c>
      <c r="I17" s="31">
        <f t="shared" si="6"/>
        <v>45327</v>
      </c>
      <c r="J17" s="31">
        <f t="shared" si="6"/>
        <v>52102</v>
      </c>
      <c r="K17" s="31">
        <f t="shared" si="6"/>
        <v>58030</v>
      </c>
      <c r="L17" s="31">
        <f t="shared" si="6"/>
        <v>63464</v>
      </c>
      <c r="M17" s="31">
        <f t="shared" si="6"/>
        <v>69866</v>
      </c>
      <c r="N17" s="31">
        <f t="shared" si="6"/>
        <v>76709</v>
      </c>
      <c r="O17" s="32"/>
      <c r="P17" s="25"/>
    </row>
    <row r="18" spans="2:16" ht="14.4" x14ac:dyDescent="0.3"/>
    <row r="19" spans="2:16" ht="14.4" x14ac:dyDescent="0.3">
      <c r="B19" s="27" t="s">
        <v>30</v>
      </c>
      <c r="C19" s="28"/>
      <c r="D19" s="28"/>
      <c r="E19" s="28"/>
      <c r="F19" s="28"/>
      <c r="G19" s="28"/>
      <c r="H19" s="28"/>
      <c r="I19" s="28"/>
      <c r="J19" s="28"/>
      <c r="K19" s="28"/>
      <c r="L19" s="28"/>
      <c r="M19" s="28"/>
      <c r="N19" s="28"/>
    </row>
    <row r="20" spans="2:16" ht="14.4" x14ac:dyDescent="0.3">
      <c r="B20" s="29" t="s">
        <v>31</v>
      </c>
      <c r="C20" s="30" t="s">
        <v>32</v>
      </c>
      <c r="D20" s="30" t="s">
        <v>33</v>
      </c>
      <c r="E20" s="30" t="s">
        <v>34</v>
      </c>
      <c r="F20" s="30" t="s">
        <v>35</v>
      </c>
      <c r="G20" s="30" t="s">
        <v>36</v>
      </c>
      <c r="H20" s="30" t="s">
        <v>37</v>
      </c>
      <c r="I20" s="30" t="s">
        <v>38</v>
      </c>
      <c r="J20" s="30" t="s">
        <v>39</v>
      </c>
      <c r="K20" s="30" t="s">
        <v>40</v>
      </c>
      <c r="L20" s="30" t="s">
        <v>41</v>
      </c>
      <c r="M20" s="30" t="s">
        <v>42</v>
      </c>
      <c r="N20" s="30" t="s">
        <v>43</v>
      </c>
    </row>
    <row r="21" spans="2:16" ht="14.4" x14ac:dyDescent="0.3">
      <c r="B21" s="29" t="s">
        <v>44</v>
      </c>
      <c r="C21" s="31">
        <v>375</v>
      </c>
      <c r="D21" s="31">
        <v>1858</v>
      </c>
      <c r="E21" s="31">
        <v>3400</v>
      </c>
      <c r="F21" s="31">
        <v>3864</v>
      </c>
      <c r="G21" s="31">
        <v>3369</v>
      </c>
      <c r="H21" s="31">
        <v>5248</v>
      </c>
      <c r="I21" s="31">
        <v>5123</v>
      </c>
      <c r="J21" s="31">
        <v>5794</v>
      </c>
      <c r="K21" s="31">
        <v>5540</v>
      </c>
      <c r="L21" s="31">
        <v>5854</v>
      </c>
      <c r="M21" s="31">
        <v>6235</v>
      </c>
      <c r="N21" s="31">
        <v>7265</v>
      </c>
    </row>
    <row r="22" spans="2:16" ht="14.4" x14ac:dyDescent="0.3">
      <c r="B22" s="29" t="s">
        <v>45</v>
      </c>
      <c r="C22" s="31">
        <f>C21</f>
        <v>375</v>
      </c>
      <c r="D22" s="31">
        <f t="shared" ref="D22:N22" si="7">C22+D21</f>
        <v>2233</v>
      </c>
      <c r="E22" s="31">
        <f t="shared" si="7"/>
        <v>5633</v>
      </c>
      <c r="F22" s="31">
        <f t="shared" si="7"/>
        <v>9497</v>
      </c>
      <c r="G22" s="31">
        <f t="shared" si="7"/>
        <v>12866</v>
      </c>
      <c r="H22" s="31">
        <f t="shared" si="7"/>
        <v>18114</v>
      </c>
      <c r="I22" s="31">
        <f t="shared" si="7"/>
        <v>23237</v>
      </c>
      <c r="J22" s="31">
        <f t="shared" si="7"/>
        <v>29031</v>
      </c>
      <c r="K22" s="31">
        <f t="shared" si="7"/>
        <v>34571</v>
      </c>
      <c r="L22" s="31">
        <f t="shared" si="7"/>
        <v>40425</v>
      </c>
      <c r="M22" s="31">
        <f t="shared" si="7"/>
        <v>46660</v>
      </c>
      <c r="N22" s="31">
        <f t="shared" si="7"/>
        <v>53925</v>
      </c>
      <c r="O22" s="32"/>
      <c r="P22" s="25"/>
    </row>
    <row r="23" spans="2:16" ht="14.4" x14ac:dyDescent="0.3"/>
    <row r="24" spans="2:16" ht="14.4" x14ac:dyDescent="0.3"/>
    <row r="25" spans="2:16" ht="14.4" x14ac:dyDescent="0.3"/>
    <row r="26" spans="2:16" ht="14.4" x14ac:dyDescent="0.3"/>
    <row r="27" spans="2:16" ht="14.4" x14ac:dyDescent="0.3"/>
    <row r="28" spans="2:16" ht="14.4" x14ac:dyDescent="0.3"/>
    <row r="29" spans="2:16" ht="14.4" x14ac:dyDescent="0.3"/>
    <row r="30" spans="2:16" ht="14.4" x14ac:dyDescent="0.3"/>
    <row r="31" spans="2:16" ht="14.4" x14ac:dyDescent="0.3"/>
    <row r="32" spans="2:16" ht="14.4" x14ac:dyDescent="0.3"/>
    <row r="33" spans="2:14" ht="14.4" x14ac:dyDescent="0.3"/>
    <row r="34" spans="2:14" ht="14.4" x14ac:dyDescent="0.3"/>
    <row r="35" spans="2:14" ht="14.4" x14ac:dyDescent="0.3"/>
    <row r="36" spans="2:14" ht="14.4" x14ac:dyDescent="0.3"/>
    <row r="37" spans="2:14" ht="14.4" x14ac:dyDescent="0.3"/>
    <row r="38" spans="2:14" ht="14.4" x14ac:dyDescent="0.3"/>
    <row r="39" spans="2:14" ht="14.4" x14ac:dyDescent="0.3"/>
    <row r="40" spans="2:14" ht="14.4" x14ac:dyDescent="0.3"/>
    <row r="41" spans="2:14" ht="14.4" x14ac:dyDescent="0.3"/>
    <row r="42" spans="2:14" ht="14.4" x14ac:dyDescent="0.3"/>
    <row r="43" spans="2:14" ht="14.4" x14ac:dyDescent="0.3"/>
    <row r="44" spans="2:14" ht="14.4" x14ac:dyDescent="0.3"/>
    <row r="45" spans="2:14" ht="14.4" x14ac:dyDescent="0.3"/>
    <row r="46" spans="2:14" ht="14.4" x14ac:dyDescent="0.3">
      <c r="B46" s="27" t="s">
        <v>46</v>
      </c>
      <c r="C46" s="28"/>
      <c r="D46" s="28"/>
      <c r="E46" s="28"/>
      <c r="F46" s="28"/>
      <c r="G46" s="28"/>
      <c r="H46" s="28"/>
      <c r="I46" s="28"/>
      <c r="J46" s="28"/>
      <c r="K46" s="28"/>
      <c r="L46" s="28"/>
      <c r="M46" s="28"/>
      <c r="N46" s="28"/>
    </row>
    <row r="47" spans="2:14" ht="14.4" x14ac:dyDescent="0.3">
      <c r="B47" s="29" t="s">
        <v>31</v>
      </c>
      <c r="C47" s="30" t="str">
        <f>$N$10</f>
        <v>Jul</v>
      </c>
      <c r="D47" s="30" t="str">
        <f>$C$5</f>
        <v>Aug</v>
      </c>
      <c r="E47" s="30" t="str">
        <f>$D$5</f>
        <v>Sept</v>
      </c>
      <c r="F47" s="30" t="str">
        <f>$E$5</f>
        <v>Oct</v>
      </c>
      <c r="G47" s="30" t="str">
        <f>$F$5</f>
        <v>Nov</v>
      </c>
      <c r="H47" s="30" t="str">
        <f>$G$5</f>
        <v>Dec</v>
      </c>
      <c r="I47" s="30" t="str">
        <f>$H$5</f>
        <v>Jan</v>
      </c>
      <c r="J47" s="30" t="str">
        <f>$I$5</f>
        <v>Feb</v>
      </c>
      <c r="K47" s="30" t="str">
        <f>$J$5</f>
        <v>Mar</v>
      </c>
      <c r="L47" s="30" t="str">
        <f>$K$5</f>
        <v>Apr</v>
      </c>
      <c r="M47" s="30" t="str">
        <f>$L$5</f>
        <v>May</v>
      </c>
      <c r="N47" s="30" t="str">
        <f>$M$5</f>
        <v>Jun</v>
      </c>
    </row>
    <row r="48" spans="2:14" ht="14.4" x14ac:dyDescent="0.3">
      <c r="B48" s="29" t="s">
        <v>44</v>
      </c>
      <c r="C48" s="33">
        <f>$N$11</f>
        <v>5261</v>
      </c>
      <c r="D48" s="33">
        <f>$C$6</f>
        <v>5474</v>
      </c>
      <c r="E48" s="33">
        <f>$D$6</f>
        <v>5701</v>
      </c>
      <c r="F48" s="33">
        <f>$E$6</f>
        <v>5184</v>
      </c>
      <c r="G48" s="33">
        <f>$F$6</f>
        <v>5294</v>
      </c>
      <c r="H48" s="33">
        <f>$G$6</f>
        <v>3895</v>
      </c>
      <c r="I48" s="33">
        <f>$H$6</f>
        <v>5124</v>
      </c>
      <c r="J48" s="33">
        <f>$I$6</f>
        <v>4914</v>
      </c>
      <c r="K48" s="33">
        <f>$J$6</f>
        <v>5814</v>
      </c>
      <c r="L48" s="33">
        <f>$K$6</f>
        <v>4142</v>
      </c>
      <c r="M48" s="33">
        <f>$L$6</f>
        <v>5084</v>
      </c>
      <c r="N48" s="33">
        <f>$M$6</f>
        <v>5036</v>
      </c>
    </row>
    <row r="49" spans="2:16" ht="30" customHeight="1" x14ac:dyDescent="0.3">
      <c r="B49" s="34" t="s">
        <v>47</v>
      </c>
      <c r="C49" s="31">
        <f>SUM($C$11:$N$11)</f>
        <v>67199</v>
      </c>
      <c r="D49" s="31">
        <f>SUM($C$6,$D$11:$N$11)</f>
        <v>66688</v>
      </c>
      <c r="E49" s="31">
        <f>SUM($C$6:$D$6,$E$11:$N$11)</f>
        <v>66174</v>
      </c>
      <c r="F49" s="31">
        <f>SUM($C$6:$E$6,$F$11:$N$11)</f>
        <v>65160</v>
      </c>
      <c r="G49" s="31">
        <f>SUM($C$6:$F$6,$G$11:$N$11)</f>
        <v>64573</v>
      </c>
      <c r="H49" s="31">
        <f>SUM($C$6:$G$6,$H$11:$N$11)</f>
        <v>63869</v>
      </c>
      <c r="I49" s="31">
        <f>SUM($C$6:$H$6,$I$11:$N$11)</f>
        <v>63751</v>
      </c>
      <c r="J49" s="31">
        <f>SUM($C$6:$I$6,$J$11:$N$11)</f>
        <v>62896</v>
      </c>
      <c r="K49" s="31">
        <f>SUM($C$6:$J$6,$K$11:$N$11)</f>
        <v>62944</v>
      </c>
      <c r="L49" s="31">
        <f>SUM($C$6:$K$6,$L$11:$N$11)</f>
        <v>61593</v>
      </c>
      <c r="M49" s="31">
        <f>SUM($C$6:$L$6,$M$11:$N$11)</f>
        <v>61528</v>
      </c>
      <c r="N49" s="31">
        <f>SUM($C$6:$M$6,$N$11)</f>
        <v>60923</v>
      </c>
      <c r="O49" s="32"/>
      <c r="P49" s="25"/>
    </row>
    <row r="50" spans="2:16" ht="14.4" x14ac:dyDescent="0.3"/>
    <row r="51" spans="2:16" ht="14.4" x14ac:dyDescent="0.3"/>
    <row r="52" spans="2:16" ht="14.4" x14ac:dyDescent="0.3"/>
    <row r="53" spans="2:16" ht="14.4" x14ac:dyDescent="0.3"/>
    <row r="54" spans="2:16" ht="14.4" x14ac:dyDescent="0.3"/>
    <row r="55" spans="2:16" ht="14.4" x14ac:dyDescent="0.3"/>
    <row r="56" spans="2:16" ht="14.4" x14ac:dyDescent="0.3"/>
    <row r="57" spans="2:16" ht="14.4" x14ac:dyDescent="0.3"/>
    <row r="58" spans="2:16" ht="14.4" x14ac:dyDescent="0.3"/>
    <row r="59" spans="2:16" ht="14.4" x14ac:dyDescent="0.3"/>
    <row r="60" spans="2:16" ht="14.4" x14ac:dyDescent="0.3"/>
    <row r="61" spans="2:16" ht="14.4" x14ac:dyDescent="0.3"/>
    <row r="62" spans="2:16" ht="14.4" x14ac:dyDescent="0.3"/>
    <row r="63" spans="2:16" ht="14.4" x14ac:dyDescent="0.3"/>
    <row r="64" spans="2:16" ht="14.4" x14ac:dyDescent="0.3"/>
    <row r="65" spans="1:14" ht="14.4" x14ac:dyDescent="0.3"/>
    <row r="66" spans="1:14" ht="14.4" x14ac:dyDescent="0.3"/>
    <row r="67" spans="1:14" ht="14.4" x14ac:dyDescent="0.3"/>
    <row r="68" spans="1:14" ht="14.4" x14ac:dyDescent="0.3"/>
    <row r="69" spans="1:14" ht="14.4" x14ac:dyDescent="0.3"/>
    <row r="70" spans="1:14" ht="14.4" x14ac:dyDescent="0.3"/>
    <row r="71" spans="1:14" ht="14.4" x14ac:dyDescent="0.3"/>
    <row r="72" spans="1:14" ht="14.4" x14ac:dyDescent="0.3"/>
    <row r="73" spans="1:14" ht="14.4" x14ac:dyDescent="0.3"/>
    <row r="74" spans="1:14" ht="14.4" x14ac:dyDescent="0.3"/>
    <row r="75" spans="1:14" ht="14.4" x14ac:dyDescent="0.3"/>
    <row r="76" spans="1:14" ht="14.4" x14ac:dyDescent="0.3">
      <c r="A76" s="27" t="s">
        <v>48</v>
      </c>
    </row>
    <row r="77" spans="1:14" ht="30" customHeight="1" x14ac:dyDescent="0.3">
      <c r="A77" s="23">
        <v>1</v>
      </c>
      <c r="B77" s="60" t="s">
        <v>49</v>
      </c>
      <c r="C77" s="61"/>
      <c r="D77" s="61"/>
      <c r="E77" s="61"/>
      <c r="F77" s="61"/>
      <c r="G77" s="61"/>
      <c r="H77" s="61"/>
      <c r="I77" s="61"/>
      <c r="J77" s="61"/>
      <c r="K77" s="61"/>
      <c r="L77" s="61"/>
      <c r="M77" s="61"/>
      <c r="N77" s="61"/>
    </row>
    <row r="78" spans="1:14" ht="14.4" x14ac:dyDescent="0.3">
      <c r="A78" s="23">
        <v>2</v>
      </c>
      <c r="B78" s="35" t="s">
        <v>50</v>
      </c>
    </row>
    <row r="79" spans="1:14" ht="14.4" x14ac:dyDescent="0.3"/>
    <row r="80" spans="1:14" ht="15" hidden="1" customHeight="1" x14ac:dyDescent="0.3"/>
    <row r="81" ht="15" hidden="1" customHeight="1" x14ac:dyDescent="0.3"/>
    <row r="82" ht="15" hidden="1" customHeight="1" x14ac:dyDescent="0.3"/>
    <row r="83" ht="15" hidden="1" customHeight="1" x14ac:dyDescent="0.3"/>
    <row r="84" ht="15" hidden="1" customHeight="1" x14ac:dyDescent="0.3"/>
    <row r="85" ht="15" hidden="1" customHeight="1" x14ac:dyDescent="0.3"/>
    <row r="86" ht="15" hidden="1" customHeight="1" x14ac:dyDescent="0.3"/>
    <row r="87" ht="15" hidden="1" customHeight="1" x14ac:dyDescent="0.3"/>
    <row r="88" ht="15" hidden="1" customHeight="1" x14ac:dyDescent="0.3"/>
    <row r="89" ht="15" hidden="1" customHeight="1" x14ac:dyDescent="0.3"/>
    <row r="90" ht="15" hidden="1" customHeight="1" x14ac:dyDescent="0.3"/>
    <row r="91" ht="15" hidden="1" customHeight="1" x14ac:dyDescent="0.3"/>
    <row r="92" ht="15" hidden="1" customHeight="1" x14ac:dyDescent="0.3"/>
    <row r="93" ht="15" hidden="1" customHeight="1" x14ac:dyDescent="0.3"/>
    <row r="94" ht="15" hidden="1" customHeight="1" x14ac:dyDescent="0.3"/>
  </sheetData>
  <mergeCells count="1">
    <mergeCell ref="B77:N77"/>
  </mergeCells>
  <pageMargins left="0.74803149606299213" right="0.74803149606299213" top="1.5354330708661419" bottom="0.98425196850393704" header="0.51181102362204722" footer="0.51181102362204722"/>
  <pageSetup paperSize="9" scale="69" orientation="portrait" r:id="rId1"/>
  <headerFooter alignWithMargins="0">
    <oddFooter>&amp;LPL MI&amp;C&amp;P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99"/>
  <sheetViews>
    <sheetView workbookViewId="0">
      <selection activeCell="M7" sqref="M7"/>
    </sheetView>
  </sheetViews>
  <sheetFormatPr defaultColWidth="0" defaultRowHeight="15" customHeight="1" zeroHeight="1" x14ac:dyDescent="0.3"/>
  <cols>
    <col min="1" max="1" width="2.77734375" style="23" customWidth="1"/>
    <col min="2" max="14" width="9" style="23" customWidth="1"/>
    <col min="15" max="15" width="2.88671875" style="23" customWidth="1"/>
    <col min="16" max="16" width="0" style="23" hidden="1" customWidth="1"/>
    <col min="17" max="16384" width="9.109375" style="23" hidden="1"/>
  </cols>
  <sheetData>
    <row r="1" spans="2:16" ht="14.4" x14ac:dyDescent="0.3"/>
    <row r="2" spans="2:16" ht="14.4" x14ac:dyDescent="0.3">
      <c r="B2" s="24" t="s">
        <v>51</v>
      </c>
    </row>
    <row r="3" spans="2:16" ht="14.4" x14ac:dyDescent="0.3">
      <c r="B3" s="25"/>
      <c r="C3" s="26"/>
      <c r="D3" s="26"/>
      <c r="E3" s="26"/>
      <c r="F3" s="26"/>
      <c r="G3" s="26"/>
      <c r="H3" s="26"/>
      <c r="I3" s="26"/>
      <c r="J3" s="26"/>
      <c r="K3" s="26"/>
      <c r="L3" s="26"/>
      <c r="M3" s="26"/>
      <c r="N3" s="26"/>
    </row>
    <row r="4" spans="2:16" ht="14.4" x14ac:dyDescent="0.3">
      <c r="B4" s="49" t="s">
        <v>83</v>
      </c>
      <c r="C4" s="28"/>
      <c r="D4" s="28"/>
      <c r="E4" s="28"/>
      <c r="F4" s="28"/>
      <c r="G4" s="28"/>
      <c r="H4" s="28"/>
      <c r="I4" s="28"/>
      <c r="J4" s="28"/>
      <c r="K4" s="28"/>
      <c r="L4" s="28"/>
      <c r="M4" s="28"/>
      <c r="N4" s="28"/>
    </row>
    <row r="5" spans="2:16" ht="14.4" x14ac:dyDescent="0.3">
      <c r="B5" s="29" t="s">
        <v>31</v>
      </c>
      <c r="C5" s="30" t="s">
        <v>32</v>
      </c>
      <c r="D5" s="30" t="s">
        <v>33</v>
      </c>
      <c r="E5" s="30" t="s">
        <v>34</v>
      </c>
      <c r="F5" s="30" t="s">
        <v>35</v>
      </c>
      <c r="G5" s="30" t="s">
        <v>36</v>
      </c>
      <c r="H5" s="30" t="s">
        <v>37</v>
      </c>
      <c r="I5" s="30" t="s">
        <v>38</v>
      </c>
      <c r="J5" s="30" t="s">
        <v>39</v>
      </c>
      <c r="K5" s="30" t="s">
        <v>40</v>
      </c>
      <c r="L5" s="30" t="s">
        <v>41</v>
      </c>
      <c r="M5" s="30" t="s">
        <v>42</v>
      </c>
      <c r="N5" s="30" t="s">
        <v>43</v>
      </c>
    </row>
    <row r="6" spans="2:16" ht="14.4" x14ac:dyDescent="0.3">
      <c r="B6" s="29" t="s">
        <v>44</v>
      </c>
      <c r="C6" s="31">
        <v>3304</v>
      </c>
      <c r="D6" s="31">
        <v>3277</v>
      </c>
      <c r="E6" s="31">
        <v>3203</v>
      </c>
      <c r="F6" s="31">
        <v>3320</v>
      </c>
      <c r="G6" s="31">
        <v>2836</v>
      </c>
      <c r="H6" s="31">
        <v>2833</v>
      </c>
      <c r="I6" s="31">
        <v>2374</v>
      </c>
      <c r="J6" s="31">
        <v>3297</v>
      </c>
      <c r="K6" s="31">
        <v>2622</v>
      </c>
      <c r="L6" s="31">
        <v>3139</v>
      </c>
      <c r="M6" s="31">
        <v>2962</v>
      </c>
      <c r="N6" s="31"/>
    </row>
    <row r="7" spans="2:16" ht="14.4" x14ac:dyDescent="0.3">
      <c r="B7" s="29" t="s">
        <v>45</v>
      </c>
      <c r="C7" s="31">
        <f>C6</f>
        <v>3304</v>
      </c>
      <c r="D7" s="31">
        <f t="shared" ref="D7:M7" si="0">C7+D6</f>
        <v>6581</v>
      </c>
      <c r="E7" s="31">
        <f t="shared" si="0"/>
        <v>9784</v>
      </c>
      <c r="F7" s="31">
        <f t="shared" si="0"/>
        <v>13104</v>
      </c>
      <c r="G7" s="31">
        <f t="shared" si="0"/>
        <v>15940</v>
      </c>
      <c r="H7" s="31">
        <f t="shared" si="0"/>
        <v>18773</v>
      </c>
      <c r="I7" s="31">
        <f t="shared" si="0"/>
        <v>21147</v>
      </c>
      <c r="J7" s="31">
        <f t="shared" si="0"/>
        <v>24444</v>
      </c>
      <c r="K7" s="31">
        <f t="shared" si="0"/>
        <v>27066</v>
      </c>
      <c r="L7" s="31">
        <f t="shared" si="0"/>
        <v>30205</v>
      </c>
      <c r="M7" s="31">
        <f t="shared" si="0"/>
        <v>33167</v>
      </c>
      <c r="N7" s="31"/>
      <c r="O7" s="32"/>
      <c r="P7" s="25"/>
    </row>
    <row r="8" spans="2:16" ht="14.4" x14ac:dyDescent="0.3"/>
    <row r="9" spans="2:16" ht="14.4" x14ac:dyDescent="0.3">
      <c r="B9" s="27" t="s">
        <v>81</v>
      </c>
      <c r="C9" s="28"/>
      <c r="D9" s="28"/>
      <c r="E9" s="28"/>
      <c r="F9" s="28"/>
      <c r="G9" s="28"/>
      <c r="H9" s="28"/>
      <c r="I9" s="28"/>
      <c r="J9" s="28"/>
      <c r="K9" s="28"/>
      <c r="L9" s="28"/>
      <c r="M9" s="28"/>
      <c r="N9" s="28"/>
    </row>
    <row r="10" spans="2:16" ht="14.4" x14ac:dyDescent="0.3">
      <c r="B10" s="29" t="s">
        <v>31</v>
      </c>
      <c r="C10" s="30" t="s">
        <v>32</v>
      </c>
      <c r="D10" s="30" t="s">
        <v>33</v>
      </c>
      <c r="E10" s="30" t="s">
        <v>34</v>
      </c>
      <c r="F10" s="30" t="s">
        <v>35</v>
      </c>
      <c r="G10" s="30" t="s">
        <v>36</v>
      </c>
      <c r="H10" s="30" t="s">
        <v>37</v>
      </c>
      <c r="I10" s="30" t="s">
        <v>38</v>
      </c>
      <c r="J10" s="30" t="s">
        <v>39</v>
      </c>
      <c r="K10" s="30" t="s">
        <v>40</v>
      </c>
      <c r="L10" s="30" t="s">
        <v>41</v>
      </c>
      <c r="M10" s="30" t="s">
        <v>42</v>
      </c>
      <c r="N10" s="30" t="s">
        <v>43</v>
      </c>
    </row>
    <row r="11" spans="2:16" ht="14.4" x14ac:dyDescent="0.3">
      <c r="B11" s="29" t="s">
        <v>44</v>
      </c>
      <c r="C11" s="31">
        <v>3590</v>
      </c>
      <c r="D11" s="31">
        <v>3947</v>
      </c>
      <c r="E11" s="31">
        <v>3769</v>
      </c>
      <c r="F11" s="31">
        <v>3603</v>
      </c>
      <c r="G11" s="31">
        <v>3447</v>
      </c>
      <c r="H11" s="31">
        <v>3271</v>
      </c>
      <c r="I11" s="31">
        <v>2786</v>
      </c>
      <c r="J11" s="31">
        <v>3433</v>
      </c>
      <c r="K11" s="31">
        <v>3395</v>
      </c>
      <c r="L11" s="31">
        <v>3163</v>
      </c>
      <c r="M11" s="31">
        <v>3405</v>
      </c>
      <c r="N11" s="31">
        <v>3103</v>
      </c>
    </row>
    <row r="12" spans="2:16" ht="14.4" x14ac:dyDescent="0.3">
      <c r="B12" s="29" t="s">
        <v>45</v>
      </c>
      <c r="C12" s="31">
        <f>C11</f>
        <v>3590</v>
      </c>
      <c r="D12" s="31">
        <f t="shared" ref="D12" si="1">C12+D11</f>
        <v>7537</v>
      </c>
      <c r="E12" s="31">
        <f t="shared" ref="E12" si="2">D12+E11</f>
        <v>11306</v>
      </c>
      <c r="F12" s="31">
        <f t="shared" ref="F12" si="3">E12+F11</f>
        <v>14909</v>
      </c>
      <c r="G12" s="31">
        <f t="shared" ref="G12:N12" si="4">F12+G11</f>
        <v>18356</v>
      </c>
      <c r="H12" s="31">
        <f t="shared" si="4"/>
        <v>21627</v>
      </c>
      <c r="I12" s="31">
        <f t="shared" si="4"/>
        <v>24413</v>
      </c>
      <c r="J12" s="31">
        <f t="shared" si="4"/>
        <v>27846</v>
      </c>
      <c r="K12" s="31">
        <f t="shared" si="4"/>
        <v>31241</v>
      </c>
      <c r="L12" s="31">
        <f t="shared" si="4"/>
        <v>34404</v>
      </c>
      <c r="M12" s="31">
        <f t="shared" si="4"/>
        <v>37809</v>
      </c>
      <c r="N12" s="31">
        <f t="shared" si="4"/>
        <v>40912</v>
      </c>
      <c r="O12" s="32"/>
      <c r="P12" s="25"/>
    </row>
    <row r="13" spans="2:16" ht="14.4" x14ac:dyDescent="0.3"/>
    <row r="14" spans="2:16" ht="14.4" x14ac:dyDescent="0.3">
      <c r="B14" s="27" t="s">
        <v>80</v>
      </c>
      <c r="C14" s="28"/>
      <c r="D14" s="28"/>
      <c r="E14" s="28"/>
      <c r="F14" s="28"/>
      <c r="G14" s="28"/>
      <c r="H14" s="28"/>
      <c r="I14" s="28"/>
      <c r="J14" s="28"/>
      <c r="K14" s="28"/>
      <c r="L14" s="28"/>
      <c r="M14" s="28"/>
      <c r="N14" s="28"/>
    </row>
    <row r="15" spans="2:16" ht="14.4" x14ac:dyDescent="0.3">
      <c r="B15" s="29" t="s">
        <v>31</v>
      </c>
      <c r="C15" s="30" t="s">
        <v>32</v>
      </c>
      <c r="D15" s="30" t="s">
        <v>33</v>
      </c>
      <c r="E15" s="30" t="s">
        <v>34</v>
      </c>
      <c r="F15" s="30" t="s">
        <v>35</v>
      </c>
      <c r="G15" s="30" t="s">
        <v>36</v>
      </c>
      <c r="H15" s="30" t="s">
        <v>37</v>
      </c>
      <c r="I15" s="30" t="s">
        <v>38</v>
      </c>
      <c r="J15" s="30" t="s">
        <v>39</v>
      </c>
      <c r="K15" s="30" t="s">
        <v>40</v>
      </c>
      <c r="L15" s="30" t="s">
        <v>41</v>
      </c>
      <c r="M15" s="30" t="s">
        <v>42</v>
      </c>
      <c r="N15" s="30" t="s">
        <v>43</v>
      </c>
    </row>
    <row r="16" spans="2:16" ht="14.4" x14ac:dyDescent="0.3">
      <c r="B16" s="29" t="s">
        <v>44</v>
      </c>
      <c r="C16" s="31">
        <v>3643</v>
      </c>
      <c r="D16" s="31">
        <v>4135</v>
      </c>
      <c r="E16" s="31">
        <v>4310</v>
      </c>
      <c r="F16" s="31">
        <v>4079</v>
      </c>
      <c r="G16" s="31">
        <v>4091</v>
      </c>
      <c r="H16" s="31">
        <v>3618</v>
      </c>
      <c r="I16" s="31">
        <v>3152</v>
      </c>
      <c r="J16" s="31">
        <v>4068</v>
      </c>
      <c r="K16" s="31">
        <v>3802</v>
      </c>
      <c r="L16" s="31">
        <v>3397</v>
      </c>
      <c r="M16" s="31">
        <v>3939</v>
      </c>
      <c r="N16" s="31">
        <v>3911</v>
      </c>
    </row>
    <row r="17" spans="2:16" ht="14.4" x14ac:dyDescent="0.3">
      <c r="B17" s="29" t="s">
        <v>45</v>
      </c>
      <c r="C17" s="31">
        <f>C16</f>
        <v>3643</v>
      </c>
      <c r="D17" s="31">
        <f t="shared" ref="D17:N17" si="5">C17+D16</f>
        <v>7778</v>
      </c>
      <c r="E17" s="31">
        <f t="shared" si="5"/>
        <v>12088</v>
      </c>
      <c r="F17" s="31">
        <f t="shared" si="5"/>
        <v>16167</v>
      </c>
      <c r="G17" s="31">
        <f t="shared" si="5"/>
        <v>20258</v>
      </c>
      <c r="H17" s="31">
        <f t="shared" si="5"/>
        <v>23876</v>
      </c>
      <c r="I17" s="31">
        <f t="shared" si="5"/>
        <v>27028</v>
      </c>
      <c r="J17" s="31">
        <f t="shared" si="5"/>
        <v>31096</v>
      </c>
      <c r="K17" s="31">
        <f t="shared" si="5"/>
        <v>34898</v>
      </c>
      <c r="L17" s="31">
        <f t="shared" si="5"/>
        <v>38295</v>
      </c>
      <c r="M17" s="31">
        <f t="shared" si="5"/>
        <v>42234</v>
      </c>
      <c r="N17" s="31">
        <f t="shared" si="5"/>
        <v>46145</v>
      </c>
      <c r="O17" s="32"/>
      <c r="P17" s="25"/>
    </row>
    <row r="18" spans="2:16" ht="14.4" x14ac:dyDescent="0.3"/>
    <row r="19" spans="2:16" ht="14.4" x14ac:dyDescent="0.3">
      <c r="B19" s="27" t="s">
        <v>30</v>
      </c>
      <c r="C19" s="28"/>
      <c r="D19" s="28"/>
      <c r="E19" s="28"/>
      <c r="F19" s="28"/>
      <c r="G19" s="28"/>
      <c r="H19" s="28"/>
      <c r="I19" s="28"/>
      <c r="J19" s="28"/>
      <c r="K19" s="28"/>
      <c r="L19" s="28"/>
      <c r="M19" s="28"/>
      <c r="N19" s="28"/>
    </row>
    <row r="20" spans="2:16" ht="14.4" x14ac:dyDescent="0.3">
      <c r="B20" s="29" t="s">
        <v>31</v>
      </c>
      <c r="C20" s="30" t="s">
        <v>32</v>
      </c>
      <c r="D20" s="30" t="s">
        <v>33</v>
      </c>
      <c r="E20" s="30" t="s">
        <v>34</v>
      </c>
      <c r="F20" s="30" t="s">
        <v>35</v>
      </c>
      <c r="G20" s="30" t="s">
        <v>36</v>
      </c>
      <c r="H20" s="30" t="s">
        <v>37</v>
      </c>
      <c r="I20" s="30" t="s">
        <v>38</v>
      </c>
      <c r="J20" s="30" t="s">
        <v>39</v>
      </c>
      <c r="K20" s="30" t="s">
        <v>40</v>
      </c>
      <c r="L20" s="30" t="s">
        <v>41</v>
      </c>
      <c r="M20" s="30" t="s">
        <v>42</v>
      </c>
      <c r="N20" s="30" t="s">
        <v>43</v>
      </c>
    </row>
    <row r="21" spans="2:16" ht="14.4" x14ac:dyDescent="0.3">
      <c r="B21" s="29" t="s">
        <v>44</v>
      </c>
      <c r="C21" s="31">
        <v>6</v>
      </c>
      <c r="D21" s="31">
        <v>208</v>
      </c>
      <c r="E21" s="31">
        <v>840</v>
      </c>
      <c r="F21" s="31">
        <v>1558</v>
      </c>
      <c r="G21" s="31">
        <v>1837</v>
      </c>
      <c r="H21" s="31">
        <v>2352</v>
      </c>
      <c r="I21" s="31">
        <v>2165</v>
      </c>
      <c r="J21" s="31">
        <v>3147</v>
      </c>
      <c r="K21" s="31">
        <v>3269</v>
      </c>
      <c r="L21" s="31">
        <v>3467</v>
      </c>
      <c r="M21" s="31">
        <v>3535</v>
      </c>
      <c r="N21" s="31">
        <v>3973</v>
      </c>
    </row>
    <row r="22" spans="2:16" ht="14.4" x14ac:dyDescent="0.3">
      <c r="B22" s="29" t="s">
        <v>45</v>
      </c>
      <c r="C22" s="31">
        <f>C21</f>
        <v>6</v>
      </c>
      <c r="D22" s="31">
        <f t="shared" ref="D22:N22" si="6">C22+D21</f>
        <v>214</v>
      </c>
      <c r="E22" s="31">
        <f t="shared" si="6"/>
        <v>1054</v>
      </c>
      <c r="F22" s="31">
        <f t="shared" si="6"/>
        <v>2612</v>
      </c>
      <c r="G22" s="31">
        <f t="shared" si="6"/>
        <v>4449</v>
      </c>
      <c r="H22" s="31">
        <f t="shared" si="6"/>
        <v>6801</v>
      </c>
      <c r="I22" s="31">
        <f t="shared" si="6"/>
        <v>8966</v>
      </c>
      <c r="J22" s="31">
        <f t="shared" si="6"/>
        <v>12113</v>
      </c>
      <c r="K22" s="31">
        <f t="shared" si="6"/>
        <v>15382</v>
      </c>
      <c r="L22" s="31">
        <f t="shared" si="6"/>
        <v>18849</v>
      </c>
      <c r="M22" s="31">
        <f t="shared" si="6"/>
        <v>22384</v>
      </c>
      <c r="N22" s="31">
        <f t="shared" si="6"/>
        <v>26357</v>
      </c>
      <c r="O22" s="32"/>
      <c r="P22" s="25"/>
    </row>
    <row r="23" spans="2:16" ht="14.4" x14ac:dyDescent="0.3"/>
    <row r="24" spans="2:16" ht="14.4" x14ac:dyDescent="0.3"/>
    <row r="25" spans="2:16" ht="14.4" x14ac:dyDescent="0.3"/>
    <row r="26" spans="2:16" ht="14.4" x14ac:dyDescent="0.3"/>
    <row r="27" spans="2:16" ht="14.4" x14ac:dyDescent="0.3"/>
    <row r="28" spans="2:16" ht="14.4" x14ac:dyDescent="0.3"/>
    <row r="29" spans="2:16" ht="14.4" x14ac:dyDescent="0.3"/>
    <row r="30" spans="2:16" ht="14.4" x14ac:dyDescent="0.3"/>
    <row r="31" spans="2:16" ht="14.4" x14ac:dyDescent="0.3"/>
    <row r="32" spans="2:16" ht="14.4" x14ac:dyDescent="0.3"/>
    <row r="33" spans="2:14" ht="14.4" x14ac:dyDescent="0.3"/>
    <row r="34" spans="2:14" ht="14.4" x14ac:dyDescent="0.3"/>
    <row r="35" spans="2:14" ht="14.4" x14ac:dyDescent="0.3"/>
    <row r="36" spans="2:14" ht="14.4" x14ac:dyDescent="0.3"/>
    <row r="37" spans="2:14" ht="14.4" x14ac:dyDescent="0.3"/>
    <row r="38" spans="2:14" ht="14.4" x14ac:dyDescent="0.3"/>
    <row r="39" spans="2:14" ht="14.4" x14ac:dyDescent="0.3"/>
    <row r="40" spans="2:14" ht="14.4" x14ac:dyDescent="0.3"/>
    <row r="41" spans="2:14" ht="14.4" x14ac:dyDescent="0.3"/>
    <row r="42" spans="2:14" ht="14.4" x14ac:dyDescent="0.3"/>
    <row r="43" spans="2:14" ht="14.4" x14ac:dyDescent="0.3"/>
    <row r="44" spans="2:14" ht="14.4" x14ac:dyDescent="0.3"/>
    <row r="45" spans="2:14" ht="14.4" x14ac:dyDescent="0.3"/>
    <row r="46" spans="2:14" ht="14.4" x14ac:dyDescent="0.3">
      <c r="B46" s="27" t="s">
        <v>46</v>
      </c>
      <c r="C46" s="28"/>
      <c r="D46" s="28"/>
      <c r="E46" s="28"/>
      <c r="F46" s="28"/>
      <c r="G46" s="28"/>
      <c r="H46" s="28"/>
      <c r="I46" s="28"/>
      <c r="J46" s="28"/>
      <c r="K46" s="28"/>
      <c r="L46" s="28"/>
      <c r="M46" s="28"/>
      <c r="N46" s="28"/>
    </row>
    <row r="47" spans="2:14" ht="14.4" x14ac:dyDescent="0.3">
      <c r="B47" s="29" t="s">
        <v>31</v>
      </c>
      <c r="C47" s="30" t="str">
        <f>$N$10</f>
        <v>Jul</v>
      </c>
      <c r="D47" s="30" t="str">
        <f>$C$5</f>
        <v>Aug</v>
      </c>
      <c r="E47" s="30" t="str">
        <f>$D$5</f>
        <v>Sept</v>
      </c>
      <c r="F47" s="30" t="str">
        <f>$E$5</f>
        <v>Oct</v>
      </c>
      <c r="G47" s="30" t="str">
        <f>$F$5</f>
        <v>Nov</v>
      </c>
      <c r="H47" s="30" t="str">
        <f>$G$5</f>
        <v>Dec</v>
      </c>
      <c r="I47" s="30" t="str">
        <f>$H$5</f>
        <v>Jan</v>
      </c>
      <c r="J47" s="30" t="str">
        <f>$I$5</f>
        <v>Feb</v>
      </c>
      <c r="K47" s="30" t="str">
        <f>$J$5</f>
        <v>Mar</v>
      </c>
      <c r="L47" s="30" t="str">
        <f>$K$5</f>
        <v>Apr</v>
      </c>
      <c r="M47" s="30" t="str">
        <f>$L$5</f>
        <v>May</v>
      </c>
      <c r="N47" s="30" t="str">
        <f>$M$5</f>
        <v>Jun</v>
      </c>
    </row>
    <row r="48" spans="2:14" ht="14.4" x14ac:dyDescent="0.3">
      <c r="B48" s="29" t="s">
        <v>44</v>
      </c>
      <c r="C48" s="33">
        <f>$N$11</f>
        <v>3103</v>
      </c>
      <c r="D48" s="33">
        <f>$C$6</f>
        <v>3304</v>
      </c>
      <c r="E48" s="33">
        <f>$D$6</f>
        <v>3277</v>
      </c>
      <c r="F48" s="33">
        <f>$E$6</f>
        <v>3203</v>
      </c>
      <c r="G48" s="33">
        <f>$F$6</f>
        <v>3320</v>
      </c>
      <c r="H48" s="33">
        <f>$G$6</f>
        <v>2836</v>
      </c>
      <c r="I48" s="33">
        <f>$H$6</f>
        <v>2833</v>
      </c>
      <c r="J48" s="33">
        <f>$I$6</f>
        <v>2374</v>
      </c>
      <c r="K48" s="33">
        <f>$J$6</f>
        <v>3297</v>
      </c>
      <c r="L48" s="33">
        <f>$K$6</f>
        <v>2622</v>
      </c>
      <c r="M48" s="33">
        <f>$L$6</f>
        <v>3139</v>
      </c>
      <c r="N48" s="33">
        <f>$M$6</f>
        <v>2962</v>
      </c>
    </row>
    <row r="49" spans="2:16" ht="30" customHeight="1" x14ac:dyDescent="0.3">
      <c r="B49" s="34" t="s">
        <v>47</v>
      </c>
      <c r="C49" s="31">
        <f>SUM($C$11:$N$11)</f>
        <v>40912</v>
      </c>
      <c r="D49" s="31">
        <f>SUM($C$6,$D$11:$N$11)</f>
        <v>40626</v>
      </c>
      <c r="E49" s="31">
        <f>SUM($C$6:$D$6,$E$11:$N$11)</f>
        <v>39956</v>
      </c>
      <c r="F49" s="31">
        <f>SUM($C$6:$E$6,$F$11:$N$11)</f>
        <v>39390</v>
      </c>
      <c r="G49" s="31">
        <f>SUM($C$6:$F$6,$G$11:$N$11)</f>
        <v>39107</v>
      </c>
      <c r="H49" s="31">
        <f>SUM($C$6:$G$6,$H$11:$N$11)</f>
        <v>38496</v>
      </c>
      <c r="I49" s="31">
        <f>SUM($C$6:$H$6,$I$11:$N$11)</f>
        <v>38058</v>
      </c>
      <c r="J49" s="31">
        <f>SUM($C$6:$I$6,$J$11:$N$11)</f>
        <v>37646</v>
      </c>
      <c r="K49" s="31">
        <f>SUM($C$6:$J$6,$K$11:$N$11)</f>
        <v>37510</v>
      </c>
      <c r="L49" s="31">
        <f>SUM($C$6:$K$6,$L$11:$N$11)</f>
        <v>36737</v>
      </c>
      <c r="M49" s="31">
        <f>SUM($C$6:$L$6,$M$11:$N$11)</f>
        <v>36713</v>
      </c>
      <c r="N49" s="31">
        <f>SUM($C$6:$M$6,$N$11)</f>
        <v>36270</v>
      </c>
      <c r="O49" s="32"/>
      <c r="P49" s="25"/>
    </row>
    <row r="50" spans="2:16" ht="14.4" x14ac:dyDescent="0.3"/>
    <row r="51" spans="2:16" ht="14.4" x14ac:dyDescent="0.3"/>
    <row r="52" spans="2:16" ht="14.4" x14ac:dyDescent="0.3"/>
    <row r="53" spans="2:16" ht="14.4" x14ac:dyDescent="0.3"/>
    <row r="54" spans="2:16" ht="14.4" x14ac:dyDescent="0.3"/>
    <row r="55" spans="2:16" ht="14.4" x14ac:dyDescent="0.3"/>
    <row r="56" spans="2:16" ht="14.4" x14ac:dyDescent="0.3"/>
    <row r="57" spans="2:16" ht="14.4" x14ac:dyDescent="0.3"/>
    <row r="58" spans="2:16" ht="14.4" x14ac:dyDescent="0.3"/>
    <row r="59" spans="2:16" ht="14.4" x14ac:dyDescent="0.3"/>
    <row r="60" spans="2:16" ht="14.4" x14ac:dyDescent="0.3"/>
    <row r="61" spans="2:16" ht="14.4" x14ac:dyDescent="0.3"/>
    <row r="62" spans="2:16" ht="14.4" x14ac:dyDescent="0.3"/>
    <row r="63" spans="2:16" ht="14.4" x14ac:dyDescent="0.3"/>
    <row r="64" spans="2:16" ht="14.4" x14ac:dyDescent="0.3"/>
    <row r="65" spans="1:3" ht="14.4" x14ac:dyDescent="0.3"/>
    <row r="66" spans="1:3" ht="14.4" x14ac:dyDescent="0.3"/>
    <row r="67" spans="1:3" ht="14.4" x14ac:dyDescent="0.3"/>
    <row r="68" spans="1:3" ht="14.4" x14ac:dyDescent="0.3"/>
    <row r="69" spans="1:3" ht="14.4" x14ac:dyDescent="0.3"/>
    <row r="70" spans="1:3" ht="14.4" x14ac:dyDescent="0.3"/>
    <row r="71" spans="1:3" ht="14.4" x14ac:dyDescent="0.3"/>
    <row r="72" spans="1:3" ht="14.4" x14ac:dyDescent="0.3"/>
    <row r="73" spans="1:3" ht="14.4" x14ac:dyDescent="0.3"/>
    <row r="74" spans="1:3" ht="14.4" x14ac:dyDescent="0.3"/>
    <row r="75" spans="1:3" ht="14.4" x14ac:dyDescent="0.3"/>
    <row r="76" spans="1:3" ht="14.4" x14ac:dyDescent="0.3">
      <c r="A76" s="27" t="s">
        <v>48</v>
      </c>
    </row>
    <row r="77" spans="1:3" ht="14.4" x14ac:dyDescent="0.3">
      <c r="A77" s="23">
        <v>1</v>
      </c>
      <c r="B77" s="23" t="s">
        <v>52</v>
      </c>
    </row>
    <row r="78" spans="1:3" ht="14.4" x14ac:dyDescent="0.3">
      <c r="B78" s="36" t="s">
        <v>53</v>
      </c>
      <c r="C78" s="23" t="s">
        <v>54</v>
      </c>
    </row>
    <row r="79" spans="1:3" ht="14.4" x14ac:dyDescent="0.3">
      <c r="B79" s="36" t="s">
        <v>55</v>
      </c>
      <c r="C79" s="23" t="s">
        <v>56</v>
      </c>
    </row>
    <row r="80" spans="1:3" ht="14.4" x14ac:dyDescent="0.3">
      <c r="B80" s="36" t="s">
        <v>57</v>
      </c>
      <c r="C80" s="23" t="s">
        <v>77</v>
      </c>
    </row>
    <row r="81" spans="1:2" ht="14.4" x14ac:dyDescent="0.3">
      <c r="A81" s="23">
        <v>2</v>
      </c>
      <c r="B81" s="37" t="s">
        <v>58</v>
      </c>
    </row>
    <row r="82" spans="1:2" ht="15" customHeight="1" x14ac:dyDescent="0.3"/>
    <row r="83" spans="1:2" ht="15" hidden="1" customHeight="1" x14ac:dyDescent="0.3"/>
    <row r="84" spans="1:2" ht="15" hidden="1" customHeight="1" x14ac:dyDescent="0.3"/>
    <row r="85" spans="1:2" ht="15" hidden="1" customHeight="1" x14ac:dyDescent="0.3"/>
    <row r="86" spans="1:2" ht="15" hidden="1" customHeight="1" x14ac:dyDescent="0.3"/>
    <row r="87" spans="1:2" ht="15" hidden="1" customHeight="1" x14ac:dyDescent="0.3"/>
    <row r="88" spans="1:2" ht="15" hidden="1" customHeight="1" x14ac:dyDescent="0.3"/>
    <row r="89" spans="1:2" ht="15" hidden="1" customHeight="1" x14ac:dyDescent="0.3"/>
    <row r="90" spans="1:2" ht="15" hidden="1" customHeight="1" x14ac:dyDescent="0.3"/>
    <row r="91" spans="1:2" ht="15" hidden="1" customHeight="1" x14ac:dyDescent="0.3"/>
    <row r="92" spans="1:2" ht="15" hidden="1" customHeight="1" x14ac:dyDescent="0.3"/>
    <row r="93" spans="1:2" ht="15" hidden="1" customHeight="1" x14ac:dyDescent="0.3"/>
    <row r="94" spans="1:2" ht="15" hidden="1" customHeight="1" x14ac:dyDescent="0.3"/>
    <row r="95" spans="1:2" ht="15" hidden="1" customHeight="1" x14ac:dyDescent="0.3"/>
    <row r="96" spans="1:2" ht="15" hidden="1" customHeight="1" x14ac:dyDescent="0.3"/>
    <row r="97" ht="15" hidden="1" customHeight="1" x14ac:dyDescent="0.3"/>
    <row r="98" ht="15" hidden="1" customHeight="1" x14ac:dyDescent="0.3"/>
    <row r="99" ht="15" hidden="1" customHeight="1" x14ac:dyDescent="0.3"/>
  </sheetData>
  <pageMargins left="0.74803149606299213" right="0.74803149606299213" top="1.5354330708661419" bottom="0.98425196850393704" header="0.51181102362204722" footer="0.51181102362204722"/>
  <pageSetup paperSize="9" scale="67" orientation="portrait" r:id="rId1"/>
  <headerFooter alignWithMargins="0">
    <oddFooter>&amp;LPL MI&amp;C&amp;P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00"/>
  <sheetViews>
    <sheetView workbookViewId="0">
      <selection activeCell="M7" sqref="M7"/>
    </sheetView>
  </sheetViews>
  <sheetFormatPr defaultColWidth="0" defaultRowHeight="15" customHeight="1" zeroHeight="1" x14ac:dyDescent="0.3"/>
  <cols>
    <col min="1" max="1" width="2.77734375" style="23" customWidth="1"/>
    <col min="2" max="14" width="9" style="23" customWidth="1"/>
    <col min="15" max="15" width="2.88671875" style="23" customWidth="1"/>
    <col min="16" max="16" width="0" style="23" hidden="1" customWidth="1"/>
    <col min="17" max="16384" width="9.109375" style="23" hidden="1"/>
  </cols>
  <sheetData>
    <row r="1" spans="2:16" ht="14.4" x14ac:dyDescent="0.3"/>
    <row r="2" spans="2:16" ht="14.4" x14ac:dyDescent="0.3">
      <c r="B2" s="24" t="s">
        <v>59</v>
      </c>
    </row>
    <row r="3" spans="2:16" ht="14.4" x14ac:dyDescent="0.3">
      <c r="B3" s="25"/>
      <c r="C3" s="26"/>
      <c r="D3" s="26"/>
      <c r="E3" s="26"/>
      <c r="F3" s="26"/>
      <c r="G3" s="26"/>
      <c r="H3" s="26"/>
      <c r="I3" s="26"/>
      <c r="J3" s="26"/>
      <c r="K3" s="26"/>
      <c r="L3" s="26"/>
      <c r="M3" s="26"/>
      <c r="N3" s="26"/>
    </row>
    <row r="4" spans="2:16" ht="14.4" x14ac:dyDescent="0.3">
      <c r="B4" s="49" t="s">
        <v>83</v>
      </c>
      <c r="C4" s="28"/>
      <c r="D4" s="28"/>
      <c r="E4" s="28"/>
      <c r="F4" s="28"/>
      <c r="G4" s="28"/>
      <c r="H4" s="28"/>
      <c r="I4" s="28"/>
      <c r="J4" s="28"/>
      <c r="K4" s="28"/>
      <c r="L4" s="28"/>
      <c r="M4" s="28"/>
      <c r="N4" s="28"/>
    </row>
    <row r="5" spans="2:16" ht="14.4" x14ac:dyDescent="0.3">
      <c r="B5" s="29" t="s">
        <v>31</v>
      </c>
      <c r="C5" s="30" t="s">
        <v>32</v>
      </c>
      <c r="D5" s="30" t="s">
        <v>33</v>
      </c>
      <c r="E5" s="30" t="s">
        <v>34</v>
      </c>
      <c r="F5" s="30" t="s">
        <v>35</v>
      </c>
      <c r="G5" s="30" t="s">
        <v>36</v>
      </c>
      <c r="H5" s="30" t="s">
        <v>37</v>
      </c>
      <c r="I5" s="30" t="s">
        <v>38</v>
      </c>
      <c r="J5" s="30" t="s">
        <v>39</v>
      </c>
      <c r="K5" s="30" t="s">
        <v>40</v>
      </c>
      <c r="L5" s="30" t="s">
        <v>41</v>
      </c>
      <c r="M5" s="30" t="s">
        <v>42</v>
      </c>
      <c r="N5" s="30" t="s">
        <v>43</v>
      </c>
    </row>
    <row r="6" spans="2:16" ht="14.4" x14ac:dyDescent="0.3">
      <c r="B6" s="29" t="s">
        <v>44</v>
      </c>
      <c r="C6" s="31">
        <v>77</v>
      </c>
      <c r="D6" s="31">
        <v>84</v>
      </c>
      <c r="E6" s="31">
        <v>87</v>
      </c>
      <c r="F6" s="31">
        <v>86</v>
      </c>
      <c r="G6" s="31">
        <v>76</v>
      </c>
      <c r="H6" s="31">
        <v>74</v>
      </c>
      <c r="I6" s="31">
        <v>56</v>
      </c>
      <c r="J6" s="31">
        <v>80</v>
      </c>
      <c r="K6" s="31">
        <v>66</v>
      </c>
      <c r="L6" s="31">
        <v>63</v>
      </c>
      <c r="M6" s="31">
        <v>67</v>
      </c>
      <c r="N6" s="31"/>
    </row>
    <row r="7" spans="2:16" ht="14.4" x14ac:dyDescent="0.3">
      <c r="B7" s="29" t="s">
        <v>45</v>
      </c>
      <c r="C7" s="31">
        <f>C6</f>
        <v>77</v>
      </c>
      <c r="D7" s="31">
        <f t="shared" ref="D7:M7" si="0">C7+D6</f>
        <v>161</v>
      </c>
      <c r="E7" s="31">
        <f t="shared" si="0"/>
        <v>248</v>
      </c>
      <c r="F7" s="31">
        <f t="shared" si="0"/>
        <v>334</v>
      </c>
      <c r="G7" s="31">
        <f t="shared" si="0"/>
        <v>410</v>
      </c>
      <c r="H7" s="31">
        <f t="shared" si="0"/>
        <v>484</v>
      </c>
      <c r="I7" s="31">
        <f t="shared" si="0"/>
        <v>540</v>
      </c>
      <c r="J7" s="31">
        <f t="shared" si="0"/>
        <v>620</v>
      </c>
      <c r="K7" s="31">
        <f t="shared" si="0"/>
        <v>686</v>
      </c>
      <c r="L7" s="31">
        <f t="shared" si="0"/>
        <v>749</v>
      </c>
      <c r="M7" s="31">
        <f t="shared" si="0"/>
        <v>816</v>
      </c>
      <c r="N7" s="31"/>
      <c r="O7" s="32"/>
      <c r="P7" s="25"/>
    </row>
    <row r="8" spans="2:16" ht="14.4" x14ac:dyDescent="0.3"/>
    <row r="9" spans="2:16" ht="14.4" x14ac:dyDescent="0.3">
      <c r="B9" s="27" t="s">
        <v>81</v>
      </c>
      <c r="C9" s="28"/>
      <c r="D9" s="28"/>
      <c r="E9" s="28"/>
      <c r="F9" s="28"/>
      <c r="G9" s="28"/>
      <c r="H9" s="28"/>
      <c r="I9" s="28"/>
      <c r="J9" s="28"/>
      <c r="K9" s="28"/>
      <c r="L9" s="28"/>
      <c r="M9" s="28"/>
      <c r="N9" s="28"/>
    </row>
    <row r="10" spans="2:16" ht="14.4" x14ac:dyDescent="0.3">
      <c r="B10" s="29" t="s">
        <v>31</v>
      </c>
      <c r="C10" s="30" t="s">
        <v>32</v>
      </c>
      <c r="D10" s="30" t="s">
        <v>33</v>
      </c>
      <c r="E10" s="30" t="s">
        <v>34</v>
      </c>
      <c r="F10" s="30" t="s">
        <v>35</v>
      </c>
      <c r="G10" s="30" t="s">
        <v>36</v>
      </c>
      <c r="H10" s="30" t="s">
        <v>37</v>
      </c>
      <c r="I10" s="30" t="s">
        <v>38</v>
      </c>
      <c r="J10" s="30" t="s">
        <v>39</v>
      </c>
      <c r="K10" s="30" t="s">
        <v>40</v>
      </c>
      <c r="L10" s="30" t="s">
        <v>41</v>
      </c>
      <c r="M10" s="30" t="s">
        <v>42</v>
      </c>
      <c r="N10" s="30" t="s">
        <v>43</v>
      </c>
    </row>
    <row r="11" spans="2:16" ht="14.4" x14ac:dyDescent="0.3">
      <c r="B11" s="29" t="s">
        <v>44</v>
      </c>
      <c r="C11" s="31">
        <v>60</v>
      </c>
      <c r="D11" s="31">
        <v>79</v>
      </c>
      <c r="E11" s="31">
        <v>68</v>
      </c>
      <c r="F11" s="31">
        <v>85</v>
      </c>
      <c r="G11" s="31">
        <v>87</v>
      </c>
      <c r="H11" s="31">
        <v>60</v>
      </c>
      <c r="I11" s="31">
        <v>61</v>
      </c>
      <c r="J11" s="31">
        <v>76</v>
      </c>
      <c r="K11" s="31">
        <v>80</v>
      </c>
      <c r="L11" s="31">
        <v>71</v>
      </c>
      <c r="M11" s="31">
        <v>87</v>
      </c>
      <c r="N11" s="31">
        <v>101</v>
      </c>
    </row>
    <row r="12" spans="2:16" ht="14.4" x14ac:dyDescent="0.3">
      <c r="B12" s="29" t="s">
        <v>45</v>
      </c>
      <c r="C12" s="31">
        <f>C11</f>
        <v>60</v>
      </c>
      <c r="D12" s="31">
        <f t="shared" ref="D12" si="1">C12+D11</f>
        <v>139</v>
      </c>
      <c r="E12" s="31">
        <f t="shared" ref="E12" si="2">D12+E11</f>
        <v>207</v>
      </c>
      <c r="F12" s="31">
        <f t="shared" ref="F12" si="3">E12+F11</f>
        <v>292</v>
      </c>
      <c r="G12" s="31">
        <f t="shared" ref="G12:N12" si="4">F12+G11</f>
        <v>379</v>
      </c>
      <c r="H12" s="31">
        <f t="shared" si="4"/>
        <v>439</v>
      </c>
      <c r="I12" s="31">
        <f t="shared" si="4"/>
        <v>500</v>
      </c>
      <c r="J12" s="31">
        <f t="shared" si="4"/>
        <v>576</v>
      </c>
      <c r="K12" s="31">
        <f t="shared" si="4"/>
        <v>656</v>
      </c>
      <c r="L12" s="31">
        <f t="shared" si="4"/>
        <v>727</v>
      </c>
      <c r="M12" s="31">
        <f t="shared" si="4"/>
        <v>814</v>
      </c>
      <c r="N12" s="31">
        <f t="shared" si="4"/>
        <v>915</v>
      </c>
      <c r="O12" s="32"/>
      <c r="P12" s="25"/>
    </row>
    <row r="13" spans="2:16" ht="14.4" x14ac:dyDescent="0.3"/>
    <row r="14" spans="2:16" ht="14.4" x14ac:dyDescent="0.3">
      <c r="B14" s="27" t="s">
        <v>80</v>
      </c>
      <c r="C14" s="28"/>
      <c r="D14" s="28"/>
      <c r="E14" s="28"/>
      <c r="F14" s="28"/>
      <c r="G14" s="28"/>
      <c r="H14" s="28"/>
      <c r="I14" s="28"/>
      <c r="J14" s="28"/>
      <c r="K14" s="28"/>
      <c r="L14" s="28"/>
      <c r="M14" s="28"/>
      <c r="N14" s="28"/>
    </row>
    <row r="15" spans="2:16" ht="14.4" x14ac:dyDescent="0.3">
      <c r="B15" s="29" t="s">
        <v>31</v>
      </c>
      <c r="C15" s="30" t="s">
        <v>32</v>
      </c>
      <c r="D15" s="30" t="s">
        <v>33</v>
      </c>
      <c r="E15" s="30" t="s">
        <v>34</v>
      </c>
      <c r="F15" s="30" t="s">
        <v>35</v>
      </c>
      <c r="G15" s="30" t="s">
        <v>36</v>
      </c>
      <c r="H15" s="30" t="s">
        <v>37</v>
      </c>
      <c r="I15" s="30" t="s">
        <v>38</v>
      </c>
      <c r="J15" s="30" t="s">
        <v>39</v>
      </c>
      <c r="K15" s="30" t="s">
        <v>40</v>
      </c>
      <c r="L15" s="30" t="s">
        <v>41</v>
      </c>
      <c r="M15" s="30" t="s">
        <v>42</v>
      </c>
      <c r="N15" s="30" t="s">
        <v>43</v>
      </c>
    </row>
    <row r="16" spans="2:16" ht="14.4" x14ac:dyDescent="0.3">
      <c r="B16" s="29" t="s">
        <v>44</v>
      </c>
      <c r="C16" s="31">
        <v>37</v>
      </c>
      <c r="D16" s="31">
        <v>62</v>
      </c>
      <c r="E16" s="31">
        <v>60</v>
      </c>
      <c r="F16" s="31">
        <v>62</v>
      </c>
      <c r="G16" s="31">
        <v>62</v>
      </c>
      <c r="H16" s="31">
        <v>55</v>
      </c>
      <c r="I16" s="31">
        <v>67</v>
      </c>
      <c r="J16" s="31">
        <v>65</v>
      </c>
      <c r="K16" s="31">
        <v>79</v>
      </c>
      <c r="L16" s="31">
        <v>70</v>
      </c>
      <c r="M16" s="31">
        <v>59</v>
      </c>
      <c r="N16" s="31">
        <v>75</v>
      </c>
    </row>
    <row r="17" spans="2:16" ht="14.4" x14ac:dyDescent="0.3">
      <c r="B17" s="29" t="s">
        <v>45</v>
      </c>
      <c r="C17" s="31">
        <f>C16</f>
        <v>37</v>
      </c>
      <c r="D17" s="31">
        <f t="shared" ref="D17:N17" si="5">C17+D16</f>
        <v>99</v>
      </c>
      <c r="E17" s="31">
        <f t="shared" si="5"/>
        <v>159</v>
      </c>
      <c r="F17" s="31">
        <f t="shared" si="5"/>
        <v>221</v>
      </c>
      <c r="G17" s="31">
        <f t="shared" si="5"/>
        <v>283</v>
      </c>
      <c r="H17" s="31">
        <f t="shared" si="5"/>
        <v>338</v>
      </c>
      <c r="I17" s="31">
        <f t="shared" si="5"/>
        <v>405</v>
      </c>
      <c r="J17" s="31">
        <f t="shared" si="5"/>
        <v>470</v>
      </c>
      <c r="K17" s="31">
        <f t="shared" si="5"/>
        <v>549</v>
      </c>
      <c r="L17" s="31">
        <f t="shared" si="5"/>
        <v>619</v>
      </c>
      <c r="M17" s="31">
        <f t="shared" si="5"/>
        <v>678</v>
      </c>
      <c r="N17" s="31">
        <f t="shared" si="5"/>
        <v>753</v>
      </c>
      <c r="O17" s="32"/>
      <c r="P17" s="25"/>
    </row>
    <row r="18" spans="2:16" ht="14.4" x14ac:dyDescent="0.3"/>
    <row r="19" spans="2:16" ht="14.4" x14ac:dyDescent="0.3">
      <c r="B19" s="27" t="s">
        <v>30</v>
      </c>
      <c r="C19" s="28"/>
      <c r="D19" s="28"/>
      <c r="E19" s="28"/>
      <c r="F19" s="28"/>
      <c r="G19" s="28"/>
      <c r="H19" s="28"/>
      <c r="I19" s="28"/>
      <c r="J19" s="28"/>
      <c r="K19" s="28"/>
      <c r="L19" s="28"/>
      <c r="M19" s="28"/>
      <c r="N19" s="28"/>
    </row>
    <row r="20" spans="2:16" ht="14.4" x14ac:dyDescent="0.3">
      <c r="B20" s="29" t="s">
        <v>31</v>
      </c>
      <c r="C20" s="30" t="s">
        <v>32</v>
      </c>
      <c r="D20" s="30" t="s">
        <v>33</v>
      </c>
      <c r="E20" s="30" t="s">
        <v>34</v>
      </c>
      <c r="F20" s="30" t="s">
        <v>35</v>
      </c>
      <c r="G20" s="30" t="s">
        <v>36</v>
      </c>
      <c r="H20" s="30" t="s">
        <v>37</v>
      </c>
      <c r="I20" s="30" t="s">
        <v>38</v>
      </c>
      <c r="J20" s="30" t="s">
        <v>39</v>
      </c>
      <c r="K20" s="30" t="s">
        <v>40</v>
      </c>
      <c r="L20" s="30" t="s">
        <v>41</v>
      </c>
      <c r="M20" s="30" t="s">
        <v>42</v>
      </c>
      <c r="N20" s="30" t="s">
        <v>43</v>
      </c>
    </row>
    <row r="21" spans="2:16" ht="14.4" x14ac:dyDescent="0.3">
      <c r="B21" s="29" t="s">
        <v>44</v>
      </c>
      <c r="C21" s="31">
        <v>0</v>
      </c>
      <c r="D21" s="31">
        <v>0</v>
      </c>
      <c r="E21" s="31">
        <v>1</v>
      </c>
      <c r="F21" s="31">
        <v>0</v>
      </c>
      <c r="G21" s="31">
        <v>6</v>
      </c>
      <c r="H21" s="31">
        <v>10</v>
      </c>
      <c r="I21" s="31">
        <v>16</v>
      </c>
      <c r="J21" s="31">
        <v>29</v>
      </c>
      <c r="K21" s="31">
        <v>26</v>
      </c>
      <c r="L21" s="31">
        <v>34</v>
      </c>
      <c r="M21" s="31">
        <v>41</v>
      </c>
      <c r="N21" s="31">
        <v>53</v>
      </c>
    </row>
    <row r="22" spans="2:16" ht="14.4" x14ac:dyDescent="0.3">
      <c r="B22" s="29" t="s">
        <v>45</v>
      </c>
      <c r="C22" s="31">
        <v>0</v>
      </c>
      <c r="D22" s="31">
        <v>0</v>
      </c>
      <c r="E22" s="31">
        <v>1</v>
      </c>
      <c r="F22" s="31">
        <f t="shared" ref="F22:N22" si="6">E22+F21</f>
        <v>1</v>
      </c>
      <c r="G22" s="31">
        <f t="shared" si="6"/>
        <v>7</v>
      </c>
      <c r="H22" s="31">
        <f t="shared" si="6"/>
        <v>17</v>
      </c>
      <c r="I22" s="31">
        <f t="shared" si="6"/>
        <v>33</v>
      </c>
      <c r="J22" s="31">
        <f t="shared" si="6"/>
        <v>62</v>
      </c>
      <c r="K22" s="31">
        <f t="shared" si="6"/>
        <v>88</v>
      </c>
      <c r="L22" s="31">
        <f t="shared" si="6"/>
        <v>122</v>
      </c>
      <c r="M22" s="31">
        <f t="shared" si="6"/>
        <v>163</v>
      </c>
      <c r="N22" s="31">
        <f t="shared" si="6"/>
        <v>216</v>
      </c>
      <c r="O22" s="32"/>
      <c r="P22" s="25"/>
    </row>
    <row r="23" spans="2:16" ht="14.4" x14ac:dyDescent="0.3"/>
    <row r="24" spans="2:16" ht="14.4" x14ac:dyDescent="0.3"/>
    <row r="25" spans="2:16" ht="14.4" x14ac:dyDescent="0.3"/>
    <row r="26" spans="2:16" ht="14.4" x14ac:dyDescent="0.3"/>
    <row r="27" spans="2:16" ht="14.4" x14ac:dyDescent="0.3"/>
    <row r="28" spans="2:16" ht="14.4" x14ac:dyDescent="0.3"/>
    <row r="29" spans="2:16" ht="14.4" x14ac:dyDescent="0.3"/>
    <row r="30" spans="2:16" ht="14.4" x14ac:dyDescent="0.3"/>
    <row r="31" spans="2:16" ht="14.4" x14ac:dyDescent="0.3"/>
    <row r="32" spans="2:16" ht="14.4" x14ac:dyDescent="0.3"/>
    <row r="33" spans="2:14" ht="14.4" x14ac:dyDescent="0.3"/>
    <row r="34" spans="2:14" ht="14.4" x14ac:dyDescent="0.3"/>
    <row r="35" spans="2:14" ht="14.4" x14ac:dyDescent="0.3"/>
    <row r="36" spans="2:14" ht="14.4" x14ac:dyDescent="0.3"/>
    <row r="37" spans="2:14" ht="14.4" x14ac:dyDescent="0.3"/>
    <row r="38" spans="2:14" ht="14.4" x14ac:dyDescent="0.3"/>
    <row r="39" spans="2:14" ht="14.4" x14ac:dyDescent="0.3"/>
    <row r="40" spans="2:14" ht="14.4" x14ac:dyDescent="0.3"/>
    <row r="41" spans="2:14" ht="14.4" x14ac:dyDescent="0.3"/>
    <row r="42" spans="2:14" ht="14.4" x14ac:dyDescent="0.3"/>
    <row r="43" spans="2:14" ht="14.4" x14ac:dyDescent="0.3"/>
    <row r="44" spans="2:14" ht="14.4" x14ac:dyDescent="0.3"/>
    <row r="45" spans="2:14" ht="14.4" x14ac:dyDescent="0.3"/>
    <row r="46" spans="2:14" ht="14.4" x14ac:dyDescent="0.3">
      <c r="B46" s="27" t="s">
        <v>46</v>
      </c>
      <c r="C46" s="28"/>
      <c r="D46" s="28"/>
      <c r="E46" s="28"/>
      <c r="F46" s="28"/>
      <c r="G46" s="28"/>
      <c r="H46" s="28"/>
      <c r="I46" s="28"/>
      <c r="J46" s="28"/>
      <c r="K46" s="28"/>
      <c r="L46" s="28"/>
      <c r="M46" s="28"/>
      <c r="N46" s="28"/>
    </row>
    <row r="47" spans="2:14" ht="14.4" x14ac:dyDescent="0.3">
      <c r="B47" s="29" t="s">
        <v>31</v>
      </c>
      <c r="C47" s="30" t="str">
        <f>$N$10</f>
        <v>Jul</v>
      </c>
      <c r="D47" s="30" t="str">
        <f>$C$5</f>
        <v>Aug</v>
      </c>
      <c r="E47" s="30" t="str">
        <f>$D$5</f>
        <v>Sept</v>
      </c>
      <c r="F47" s="30" t="str">
        <f>$E$5</f>
        <v>Oct</v>
      </c>
      <c r="G47" s="30" t="str">
        <f>$F$5</f>
        <v>Nov</v>
      </c>
      <c r="H47" s="30" t="str">
        <f>$G$5</f>
        <v>Dec</v>
      </c>
      <c r="I47" s="30" t="str">
        <f>$H$5</f>
        <v>Jan</v>
      </c>
      <c r="J47" s="30" t="str">
        <f>$I$5</f>
        <v>Feb</v>
      </c>
      <c r="K47" s="30" t="str">
        <f>$J$5</f>
        <v>Mar</v>
      </c>
      <c r="L47" s="30" t="str">
        <f>$K$5</f>
        <v>Apr</v>
      </c>
      <c r="M47" s="30" t="str">
        <f>$L$5</f>
        <v>May</v>
      </c>
      <c r="N47" s="30" t="str">
        <f>$M$5</f>
        <v>Jun</v>
      </c>
    </row>
    <row r="48" spans="2:14" ht="14.4" x14ac:dyDescent="0.3">
      <c r="B48" s="29" t="s">
        <v>44</v>
      </c>
      <c r="C48" s="33">
        <f>$N$11</f>
        <v>101</v>
      </c>
      <c r="D48" s="33">
        <f>$C$6</f>
        <v>77</v>
      </c>
      <c r="E48" s="33">
        <f>$D$6</f>
        <v>84</v>
      </c>
      <c r="F48" s="33">
        <f>$E$6</f>
        <v>87</v>
      </c>
      <c r="G48" s="33">
        <f>$F$6</f>
        <v>86</v>
      </c>
      <c r="H48" s="33">
        <f>$G$6</f>
        <v>76</v>
      </c>
      <c r="I48" s="33">
        <f>$H$6</f>
        <v>74</v>
      </c>
      <c r="J48" s="33">
        <f>$I$6</f>
        <v>56</v>
      </c>
      <c r="K48" s="33">
        <f>$J$6</f>
        <v>80</v>
      </c>
      <c r="L48" s="33">
        <f>$K$6</f>
        <v>66</v>
      </c>
      <c r="M48" s="33">
        <f>$L$6</f>
        <v>63</v>
      </c>
      <c r="N48" s="33">
        <f>$M$6</f>
        <v>67</v>
      </c>
    </row>
    <row r="49" spans="2:16" ht="30" customHeight="1" x14ac:dyDescent="0.3">
      <c r="B49" s="34" t="s">
        <v>47</v>
      </c>
      <c r="C49" s="31">
        <f>SUM($C$11:$N$11)</f>
        <v>915</v>
      </c>
      <c r="D49" s="31">
        <f>SUM($C$6,$D$11:$N$11)</f>
        <v>932</v>
      </c>
      <c r="E49" s="31">
        <f>SUM($C$6:$D$6,$E$11:$N$11)</f>
        <v>937</v>
      </c>
      <c r="F49" s="31">
        <f>SUM($C$6:$E$6,$F$11:$N$11)</f>
        <v>956</v>
      </c>
      <c r="G49" s="31">
        <f>SUM($C$6:$F$6,$G$11:$N$11)</f>
        <v>957</v>
      </c>
      <c r="H49" s="31">
        <f>SUM($C$6:$G$6,$H$11:$N$11)</f>
        <v>946</v>
      </c>
      <c r="I49" s="31">
        <f>SUM($C$6:$H$6,$I$11:$N$11)</f>
        <v>960</v>
      </c>
      <c r="J49" s="31">
        <f>SUM($C$6:$I$6,$J$11:$N$11)</f>
        <v>955</v>
      </c>
      <c r="K49" s="31">
        <f>SUM($C$6:$J$6,$K$11:$N$11)</f>
        <v>959</v>
      </c>
      <c r="L49" s="31">
        <f>SUM($C$6:$K$6,$L$11:$N$11)</f>
        <v>945</v>
      </c>
      <c r="M49" s="31">
        <f>SUM($C$6:$L$6,$M$11:$N$11)</f>
        <v>937</v>
      </c>
      <c r="N49" s="31">
        <f>SUM($C$6:$M$6,$N$11)</f>
        <v>917</v>
      </c>
      <c r="O49" s="32"/>
      <c r="P49" s="25"/>
    </row>
    <row r="50" spans="2:16" ht="14.4" x14ac:dyDescent="0.3"/>
    <row r="51" spans="2:16" ht="14.4" x14ac:dyDescent="0.3"/>
    <row r="52" spans="2:16" ht="14.4" x14ac:dyDescent="0.3"/>
    <row r="53" spans="2:16" ht="14.4" x14ac:dyDescent="0.3"/>
    <row r="54" spans="2:16" ht="14.4" x14ac:dyDescent="0.3"/>
    <row r="55" spans="2:16" ht="14.4" x14ac:dyDescent="0.3"/>
    <row r="56" spans="2:16" ht="14.4" x14ac:dyDescent="0.3"/>
    <row r="57" spans="2:16" ht="14.4" x14ac:dyDescent="0.3"/>
    <row r="58" spans="2:16" ht="14.4" x14ac:dyDescent="0.3"/>
    <row r="59" spans="2:16" ht="14.4" x14ac:dyDescent="0.3"/>
    <row r="60" spans="2:16" ht="14.4" x14ac:dyDescent="0.3"/>
    <row r="61" spans="2:16" ht="14.4" x14ac:dyDescent="0.3"/>
    <row r="62" spans="2:16" ht="14.4" x14ac:dyDescent="0.3"/>
    <row r="63" spans="2:16" ht="14.4" x14ac:dyDescent="0.3"/>
    <row r="64" spans="2:16" ht="14.4" x14ac:dyDescent="0.3"/>
    <row r="65" spans="1:3" ht="14.4" x14ac:dyDescent="0.3"/>
    <row r="66" spans="1:3" ht="14.4" x14ac:dyDescent="0.3"/>
    <row r="67" spans="1:3" ht="14.4" x14ac:dyDescent="0.3"/>
    <row r="68" spans="1:3" ht="14.4" x14ac:dyDescent="0.3"/>
    <row r="69" spans="1:3" ht="14.4" x14ac:dyDescent="0.3"/>
    <row r="70" spans="1:3" ht="14.4" x14ac:dyDescent="0.3"/>
    <row r="71" spans="1:3" ht="14.4" x14ac:dyDescent="0.3"/>
    <row r="72" spans="1:3" ht="14.4" x14ac:dyDescent="0.3"/>
    <row r="73" spans="1:3" ht="14.4" x14ac:dyDescent="0.3"/>
    <row r="74" spans="1:3" ht="14.4" x14ac:dyDescent="0.3"/>
    <row r="75" spans="1:3" ht="14.4" x14ac:dyDescent="0.3"/>
    <row r="76" spans="1:3" ht="14.4" x14ac:dyDescent="0.3">
      <c r="A76" s="27" t="s">
        <v>48</v>
      </c>
    </row>
    <row r="77" spans="1:3" ht="14.4" x14ac:dyDescent="0.3">
      <c r="A77" s="27" t="s">
        <v>48</v>
      </c>
    </row>
    <row r="78" spans="1:3" ht="14.4" x14ac:dyDescent="0.3">
      <c r="A78" s="23">
        <v>1</v>
      </c>
      <c r="B78" s="23" t="s">
        <v>52</v>
      </c>
    </row>
    <row r="79" spans="1:3" ht="14.4" x14ac:dyDescent="0.3">
      <c r="B79" s="36" t="s">
        <v>53</v>
      </c>
      <c r="C79" s="23" t="s">
        <v>60</v>
      </c>
    </row>
    <row r="80" spans="1:3" ht="14.4" x14ac:dyDescent="0.3">
      <c r="B80" s="36" t="s">
        <v>55</v>
      </c>
      <c r="C80" s="23" t="s">
        <v>61</v>
      </c>
    </row>
    <row r="81" spans="1:3" ht="14.4" x14ac:dyDescent="0.3">
      <c r="B81" s="36" t="s">
        <v>57</v>
      </c>
      <c r="C81" s="23" t="s">
        <v>62</v>
      </c>
    </row>
    <row r="82" spans="1:3" ht="14.4" x14ac:dyDescent="0.3">
      <c r="A82" s="23">
        <v>2</v>
      </c>
      <c r="B82" s="37" t="s">
        <v>63</v>
      </c>
    </row>
    <row r="83" spans="1:3" ht="14.4" hidden="1" x14ac:dyDescent="0.3"/>
    <row r="84" spans="1:3" ht="15" hidden="1" customHeight="1" x14ac:dyDescent="0.3"/>
    <row r="85" spans="1:3" ht="15" hidden="1" customHeight="1" x14ac:dyDescent="0.3"/>
    <row r="86" spans="1:3" ht="15" hidden="1" customHeight="1" x14ac:dyDescent="0.3"/>
    <row r="87" spans="1:3" ht="15" hidden="1" customHeight="1" x14ac:dyDescent="0.3"/>
    <row r="88" spans="1:3" ht="15" hidden="1" customHeight="1" x14ac:dyDescent="0.3"/>
    <row r="89" spans="1:3" ht="15" hidden="1" customHeight="1" x14ac:dyDescent="0.3"/>
    <row r="90" spans="1:3" ht="15" hidden="1" customHeight="1" x14ac:dyDescent="0.3"/>
    <row r="91" spans="1:3" ht="15" hidden="1" customHeight="1" x14ac:dyDescent="0.3"/>
    <row r="92" spans="1:3" ht="15" hidden="1" customHeight="1" x14ac:dyDescent="0.3"/>
    <row r="93" spans="1:3" ht="15" hidden="1" customHeight="1" x14ac:dyDescent="0.3"/>
    <row r="94" spans="1:3" ht="15" hidden="1" customHeight="1" x14ac:dyDescent="0.3"/>
    <row r="95" spans="1:3" ht="15" hidden="1" customHeight="1" x14ac:dyDescent="0.3"/>
    <row r="96" spans="1:3" ht="15" hidden="1" customHeight="1" x14ac:dyDescent="0.3"/>
    <row r="97" ht="15" hidden="1" customHeight="1" x14ac:dyDescent="0.3"/>
    <row r="98" ht="15" hidden="1" customHeight="1" x14ac:dyDescent="0.3"/>
    <row r="99" ht="15" hidden="1" customHeight="1" x14ac:dyDescent="0.3"/>
    <row r="100" ht="15" customHeight="1" x14ac:dyDescent="0.3"/>
  </sheetData>
  <pageMargins left="0.74803149606299213" right="0.74803149606299213" top="1.5354330708661419" bottom="0.98425196850393704" header="0.51181102362204722" footer="0.51181102362204722"/>
  <pageSetup paperSize="9" scale="66" orientation="portrait" r:id="rId1"/>
  <headerFooter alignWithMargins="0">
    <oddFooter>&amp;LPL MI&amp;C&amp;P</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94"/>
  <sheetViews>
    <sheetView workbookViewId="0">
      <selection activeCell="M7" sqref="M7"/>
    </sheetView>
  </sheetViews>
  <sheetFormatPr defaultColWidth="0" defaultRowHeight="15" customHeight="1" zeroHeight="1" x14ac:dyDescent="0.3"/>
  <cols>
    <col min="1" max="1" width="2.77734375" style="23" customWidth="1"/>
    <col min="2" max="14" width="9" style="23" customWidth="1"/>
    <col min="15" max="15" width="2.88671875" style="23" customWidth="1"/>
    <col min="16" max="16" width="0" style="23" hidden="1" customWidth="1"/>
    <col min="17" max="16384" width="9.109375" style="23" hidden="1"/>
  </cols>
  <sheetData>
    <row r="1" spans="2:16" ht="14.4" x14ac:dyDescent="0.3"/>
    <row r="2" spans="2:16" ht="14.4" x14ac:dyDescent="0.3">
      <c r="B2" s="24" t="s">
        <v>64</v>
      </c>
    </row>
    <row r="3" spans="2:16" ht="14.4" x14ac:dyDescent="0.3">
      <c r="B3" s="25"/>
      <c r="C3" s="26"/>
      <c r="D3" s="26"/>
      <c r="E3" s="26"/>
      <c r="F3" s="26"/>
      <c r="G3" s="26"/>
      <c r="H3" s="26"/>
      <c r="I3" s="26"/>
      <c r="J3" s="26"/>
      <c r="K3" s="26"/>
      <c r="L3" s="26"/>
      <c r="M3" s="26"/>
      <c r="N3" s="26"/>
    </row>
    <row r="4" spans="2:16" ht="14.4" x14ac:dyDescent="0.3">
      <c r="B4" s="49" t="s">
        <v>83</v>
      </c>
      <c r="C4" s="28"/>
      <c r="D4" s="28"/>
      <c r="E4" s="28"/>
      <c r="F4" s="28"/>
      <c r="G4" s="28"/>
      <c r="H4" s="28"/>
      <c r="I4" s="28"/>
      <c r="J4" s="28"/>
      <c r="K4" s="28"/>
      <c r="L4" s="28"/>
      <c r="M4" s="28"/>
      <c r="N4" s="28"/>
    </row>
    <row r="5" spans="2:16" ht="14.4" x14ac:dyDescent="0.3">
      <c r="B5" s="29" t="s">
        <v>31</v>
      </c>
      <c r="C5" s="30" t="s">
        <v>32</v>
      </c>
      <c r="D5" s="30" t="s">
        <v>33</v>
      </c>
      <c r="E5" s="30" t="s">
        <v>34</v>
      </c>
      <c r="F5" s="30" t="s">
        <v>35</v>
      </c>
      <c r="G5" s="30" t="s">
        <v>36</v>
      </c>
      <c r="H5" s="30" t="s">
        <v>37</v>
      </c>
      <c r="I5" s="30" t="s">
        <v>38</v>
      </c>
      <c r="J5" s="30" t="s">
        <v>39</v>
      </c>
      <c r="K5" s="30" t="s">
        <v>40</v>
      </c>
      <c r="L5" s="30" t="s">
        <v>41</v>
      </c>
      <c r="M5" s="30" t="s">
        <v>42</v>
      </c>
      <c r="N5" s="30" t="s">
        <v>43</v>
      </c>
    </row>
    <row r="6" spans="2:16" ht="14.4" x14ac:dyDescent="0.3">
      <c r="B6" s="29" t="s">
        <v>44</v>
      </c>
      <c r="C6" s="31">
        <v>1123</v>
      </c>
      <c r="D6" s="31">
        <v>1095</v>
      </c>
      <c r="E6" s="31">
        <v>1100</v>
      </c>
      <c r="F6" s="31">
        <v>1064</v>
      </c>
      <c r="G6" s="31">
        <v>865</v>
      </c>
      <c r="H6" s="31">
        <v>960</v>
      </c>
      <c r="I6" s="31">
        <v>860</v>
      </c>
      <c r="J6" s="31">
        <v>1029</v>
      </c>
      <c r="K6" s="31">
        <v>838</v>
      </c>
      <c r="L6" s="31">
        <v>978</v>
      </c>
      <c r="M6" s="31">
        <v>994</v>
      </c>
      <c r="N6" s="31"/>
    </row>
    <row r="7" spans="2:16" ht="14.4" x14ac:dyDescent="0.3">
      <c r="B7" s="29" t="s">
        <v>45</v>
      </c>
      <c r="C7" s="31">
        <f>C6</f>
        <v>1123</v>
      </c>
      <c r="D7" s="31">
        <f t="shared" ref="D7:M7" si="0">C7+D6</f>
        <v>2218</v>
      </c>
      <c r="E7" s="31">
        <f t="shared" si="0"/>
        <v>3318</v>
      </c>
      <c r="F7" s="31">
        <f t="shared" si="0"/>
        <v>4382</v>
      </c>
      <c r="G7" s="31">
        <f t="shared" si="0"/>
        <v>5247</v>
      </c>
      <c r="H7" s="31">
        <f t="shared" si="0"/>
        <v>6207</v>
      </c>
      <c r="I7" s="31">
        <f t="shared" si="0"/>
        <v>7067</v>
      </c>
      <c r="J7" s="31">
        <f t="shared" si="0"/>
        <v>8096</v>
      </c>
      <c r="K7" s="31">
        <f t="shared" si="0"/>
        <v>8934</v>
      </c>
      <c r="L7" s="31">
        <f t="shared" si="0"/>
        <v>9912</v>
      </c>
      <c r="M7" s="31">
        <f t="shared" si="0"/>
        <v>10906</v>
      </c>
      <c r="N7" s="31"/>
      <c r="O7" s="32"/>
      <c r="P7" s="25"/>
    </row>
    <row r="8" spans="2:16" ht="14.4" x14ac:dyDescent="0.3"/>
    <row r="9" spans="2:16" ht="14.4" x14ac:dyDescent="0.3">
      <c r="B9" s="27" t="s">
        <v>81</v>
      </c>
      <c r="C9" s="28"/>
      <c r="D9" s="28"/>
      <c r="E9" s="28"/>
      <c r="F9" s="28"/>
      <c r="G9" s="28"/>
      <c r="H9" s="28"/>
      <c r="I9" s="28"/>
      <c r="J9" s="28"/>
      <c r="K9" s="28"/>
      <c r="L9" s="28"/>
      <c r="M9" s="28"/>
      <c r="N9" s="28"/>
    </row>
    <row r="10" spans="2:16" ht="14.4" x14ac:dyDescent="0.3">
      <c r="B10" s="29" t="s">
        <v>31</v>
      </c>
      <c r="C10" s="30" t="s">
        <v>32</v>
      </c>
      <c r="D10" s="30" t="s">
        <v>33</v>
      </c>
      <c r="E10" s="30" t="s">
        <v>34</v>
      </c>
      <c r="F10" s="30" t="s">
        <v>35</v>
      </c>
      <c r="G10" s="30" t="s">
        <v>36</v>
      </c>
      <c r="H10" s="30" t="s">
        <v>37</v>
      </c>
      <c r="I10" s="30" t="s">
        <v>38</v>
      </c>
      <c r="J10" s="30" t="s">
        <v>39</v>
      </c>
      <c r="K10" s="30" t="s">
        <v>40</v>
      </c>
      <c r="L10" s="30" t="s">
        <v>41</v>
      </c>
      <c r="M10" s="30" t="s">
        <v>42</v>
      </c>
      <c r="N10" s="30" t="s">
        <v>43</v>
      </c>
    </row>
    <row r="11" spans="2:16" ht="14.4" x14ac:dyDescent="0.3">
      <c r="B11" s="29" t="s">
        <v>44</v>
      </c>
      <c r="C11" s="31">
        <v>1201</v>
      </c>
      <c r="D11" s="31">
        <v>1314</v>
      </c>
      <c r="E11" s="31">
        <v>1313</v>
      </c>
      <c r="F11" s="31">
        <v>1311</v>
      </c>
      <c r="G11" s="31">
        <v>1089</v>
      </c>
      <c r="H11" s="31">
        <v>1145</v>
      </c>
      <c r="I11" s="31">
        <v>1154</v>
      </c>
      <c r="J11" s="31">
        <v>1335</v>
      </c>
      <c r="K11" s="31">
        <v>1231</v>
      </c>
      <c r="L11" s="31">
        <v>1186</v>
      </c>
      <c r="M11" s="31">
        <v>1199</v>
      </c>
      <c r="N11" s="31">
        <v>1221</v>
      </c>
    </row>
    <row r="12" spans="2:16" ht="14.4" x14ac:dyDescent="0.3">
      <c r="B12" s="29" t="s">
        <v>45</v>
      </c>
      <c r="C12" s="31">
        <f>C11</f>
        <v>1201</v>
      </c>
      <c r="D12" s="31">
        <f t="shared" ref="D12" si="1">C12+D11</f>
        <v>2515</v>
      </c>
      <c r="E12" s="31">
        <f t="shared" ref="E12" si="2">D12+E11</f>
        <v>3828</v>
      </c>
      <c r="F12" s="31">
        <f t="shared" ref="F12" si="3">E12+F11</f>
        <v>5139</v>
      </c>
      <c r="G12" s="31">
        <f t="shared" ref="G12:N12" si="4">F12+G11</f>
        <v>6228</v>
      </c>
      <c r="H12" s="31">
        <f t="shared" si="4"/>
        <v>7373</v>
      </c>
      <c r="I12" s="31">
        <f t="shared" si="4"/>
        <v>8527</v>
      </c>
      <c r="J12" s="31">
        <f t="shared" si="4"/>
        <v>9862</v>
      </c>
      <c r="K12" s="31">
        <f t="shared" si="4"/>
        <v>11093</v>
      </c>
      <c r="L12" s="31">
        <f t="shared" si="4"/>
        <v>12279</v>
      </c>
      <c r="M12" s="31">
        <f t="shared" si="4"/>
        <v>13478</v>
      </c>
      <c r="N12" s="31">
        <f t="shared" si="4"/>
        <v>14699</v>
      </c>
      <c r="O12" s="32"/>
      <c r="P12" s="25"/>
    </row>
    <row r="13" spans="2:16" ht="14.4" x14ac:dyDescent="0.3"/>
    <row r="14" spans="2:16" ht="14.4" x14ac:dyDescent="0.3">
      <c r="B14" s="27" t="s">
        <v>80</v>
      </c>
      <c r="C14" s="28"/>
      <c r="D14" s="28"/>
      <c r="E14" s="28"/>
      <c r="F14" s="28"/>
      <c r="G14" s="28"/>
      <c r="H14" s="28"/>
      <c r="I14" s="28"/>
      <c r="J14" s="28"/>
      <c r="K14" s="28"/>
      <c r="L14" s="28"/>
      <c r="M14" s="28"/>
      <c r="N14" s="28"/>
    </row>
    <row r="15" spans="2:16" ht="14.4" x14ac:dyDescent="0.3">
      <c r="B15" s="29" t="s">
        <v>31</v>
      </c>
      <c r="C15" s="30" t="s">
        <v>32</v>
      </c>
      <c r="D15" s="30" t="s">
        <v>33</v>
      </c>
      <c r="E15" s="30" t="s">
        <v>34</v>
      </c>
      <c r="F15" s="30" t="s">
        <v>35</v>
      </c>
      <c r="G15" s="30" t="s">
        <v>36</v>
      </c>
      <c r="H15" s="30" t="s">
        <v>37</v>
      </c>
      <c r="I15" s="30" t="s">
        <v>38</v>
      </c>
      <c r="J15" s="30" t="s">
        <v>39</v>
      </c>
      <c r="K15" s="30" t="s">
        <v>40</v>
      </c>
      <c r="L15" s="30" t="s">
        <v>41</v>
      </c>
      <c r="M15" s="30" t="s">
        <v>42</v>
      </c>
      <c r="N15" s="30" t="s">
        <v>43</v>
      </c>
    </row>
    <row r="16" spans="2:16" ht="14.4" x14ac:dyDescent="0.3">
      <c r="B16" s="29" t="s">
        <v>44</v>
      </c>
      <c r="C16" s="31">
        <v>999</v>
      </c>
      <c r="D16" s="31">
        <v>1326</v>
      </c>
      <c r="E16" s="31">
        <v>1468</v>
      </c>
      <c r="F16" s="31">
        <v>1247</v>
      </c>
      <c r="G16" s="31">
        <v>1149</v>
      </c>
      <c r="H16" s="31">
        <v>1296</v>
      </c>
      <c r="I16" s="31">
        <v>1110</v>
      </c>
      <c r="J16" s="31">
        <v>1638</v>
      </c>
      <c r="K16" s="31">
        <v>1241</v>
      </c>
      <c r="L16" s="31">
        <v>1152</v>
      </c>
      <c r="M16" s="31">
        <v>1297</v>
      </c>
      <c r="N16" s="31">
        <v>1337</v>
      </c>
    </row>
    <row r="17" spans="2:16" ht="14.4" x14ac:dyDescent="0.3">
      <c r="B17" s="29" t="s">
        <v>45</v>
      </c>
      <c r="C17" s="31">
        <f>C16</f>
        <v>999</v>
      </c>
      <c r="D17" s="31">
        <f t="shared" ref="D17:N17" si="5">C17+D16</f>
        <v>2325</v>
      </c>
      <c r="E17" s="31">
        <f t="shared" si="5"/>
        <v>3793</v>
      </c>
      <c r="F17" s="31">
        <f t="shared" si="5"/>
        <v>5040</v>
      </c>
      <c r="G17" s="31">
        <f t="shared" si="5"/>
        <v>6189</v>
      </c>
      <c r="H17" s="31">
        <f t="shared" si="5"/>
        <v>7485</v>
      </c>
      <c r="I17" s="31">
        <f t="shared" si="5"/>
        <v>8595</v>
      </c>
      <c r="J17" s="31">
        <f t="shared" si="5"/>
        <v>10233</v>
      </c>
      <c r="K17" s="31">
        <f t="shared" si="5"/>
        <v>11474</v>
      </c>
      <c r="L17" s="31">
        <f t="shared" si="5"/>
        <v>12626</v>
      </c>
      <c r="M17" s="31">
        <f t="shared" si="5"/>
        <v>13923</v>
      </c>
      <c r="N17" s="31">
        <f t="shared" si="5"/>
        <v>15260</v>
      </c>
      <c r="O17" s="32"/>
      <c r="P17" s="25"/>
    </row>
    <row r="18" spans="2:16" ht="14.4" x14ac:dyDescent="0.3"/>
    <row r="19" spans="2:16" ht="14.4" x14ac:dyDescent="0.3">
      <c r="B19" s="27" t="s">
        <v>30</v>
      </c>
      <c r="C19" s="28"/>
      <c r="D19" s="28"/>
      <c r="E19" s="28"/>
      <c r="F19" s="28"/>
      <c r="G19" s="28"/>
      <c r="H19" s="28"/>
      <c r="I19" s="28"/>
      <c r="J19" s="28"/>
      <c r="K19" s="28"/>
      <c r="L19" s="28"/>
      <c r="M19" s="28"/>
      <c r="N19" s="28"/>
    </row>
    <row r="20" spans="2:16" ht="14.4" x14ac:dyDescent="0.3">
      <c r="B20" s="29" t="s">
        <v>31</v>
      </c>
      <c r="C20" s="30" t="s">
        <v>32</v>
      </c>
      <c r="D20" s="30" t="s">
        <v>33</v>
      </c>
      <c r="E20" s="30" t="s">
        <v>34</v>
      </c>
      <c r="F20" s="30" t="s">
        <v>35</v>
      </c>
      <c r="G20" s="30" t="s">
        <v>36</v>
      </c>
      <c r="H20" s="30" t="s">
        <v>37</v>
      </c>
      <c r="I20" s="30" t="s">
        <v>38</v>
      </c>
      <c r="J20" s="30" t="s">
        <v>39</v>
      </c>
      <c r="K20" s="30" t="s">
        <v>40</v>
      </c>
      <c r="L20" s="30" t="s">
        <v>41</v>
      </c>
      <c r="M20" s="30" t="s">
        <v>42</v>
      </c>
      <c r="N20" s="30" t="s">
        <v>43</v>
      </c>
    </row>
    <row r="21" spans="2:16" ht="14.4" x14ac:dyDescent="0.3">
      <c r="B21" s="29" t="s">
        <v>44</v>
      </c>
      <c r="C21" s="31">
        <v>124</v>
      </c>
      <c r="D21" s="31">
        <v>481</v>
      </c>
      <c r="E21" s="31">
        <v>579</v>
      </c>
      <c r="F21" s="31">
        <v>625</v>
      </c>
      <c r="G21" s="31">
        <v>536</v>
      </c>
      <c r="H21" s="31">
        <v>871</v>
      </c>
      <c r="I21" s="31">
        <v>848</v>
      </c>
      <c r="J21" s="31">
        <v>921</v>
      </c>
      <c r="K21" s="31">
        <v>1006</v>
      </c>
      <c r="L21" s="31">
        <v>969</v>
      </c>
      <c r="M21" s="31">
        <v>1006</v>
      </c>
      <c r="N21" s="31">
        <v>1180</v>
      </c>
    </row>
    <row r="22" spans="2:16" ht="14.4" x14ac:dyDescent="0.3">
      <c r="B22" s="29" t="s">
        <v>45</v>
      </c>
      <c r="C22" s="31">
        <f>C21</f>
        <v>124</v>
      </c>
      <c r="D22" s="31">
        <f t="shared" ref="D22:N22" si="6">C22+D21</f>
        <v>605</v>
      </c>
      <c r="E22" s="31">
        <f t="shared" si="6"/>
        <v>1184</v>
      </c>
      <c r="F22" s="31">
        <f t="shared" si="6"/>
        <v>1809</v>
      </c>
      <c r="G22" s="31">
        <f t="shared" si="6"/>
        <v>2345</v>
      </c>
      <c r="H22" s="31">
        <f t="shared" si="6"/>
        <v>3216</v>
      </c>
      <c r="I22" s="31">
        <f t="shared" si="6"/>
        <v>4064</v>
      </c>
      <c r="J22" s="31">
        <f t="shared" si="6"/>
        <v>4985</v>
      </c>
      <c r="K22" s="31">
        <f t="shared" si="6"/>
        <v>5991</v>
      </c>
      <c r="L22" s="31">
        <f t="shared" si="6"/>
        <v>6960</v>
      </c>
      <c r="M22" s="31">
        <f t="shared" si="6"/>
        <v>7966</v>
      </c>
      <c r="N22" s="31">
        <f t="shared" si="6"/>
        <v>9146</v>
      </c>
      <c r="O22" s="32"/>
      <c r="P22" s="25"/>
    </row>
    <row r="23" spans="2:16" ht="14.4" x14ac:dyDescent="0.3"/>
    <row r="24" spans="2:16" ht="14.4" x14ac:dyDescent="0.3"/>
    <row r="25" spans="2:16" ht="14.4" x14ac:dyDescent="0.3"/>
    <row r="26" spans="2:16" ht="14.4" x14ac:dyDescent="0.3"/>
    <row r="27" spans="2:16" ht="14.4" x14ac:dyDescent="0.3"/>
    <row r="28" spans="2:16" ht="14.4" x14ac:dyDescent="0.3"/>
    <row r="29" spans="2:16" ht="14.4" x14ac:dyDescent="0.3"/>
    <row r="30" spans="2:16" ht="14.4" x14ac:dyDescent="0.3"/>
    <row r="31" spans="2:16" ht="14.4" x14ac:dyDescent="0.3"/>
    <row r="32" spans="2:16" ht="14.4" x14ac:dyDescent="0.3"/>
    <row r="33" spans="2:14" ht="14.4" x14ac:dyDescent="0.3"/>
    <row r="34" spans="2:14" ht="14.4" x14ac:dyDescent="0.3"/>
    <row r="35" spans="2:14" ht="14.4" x14ac:dyDescent="0.3"/>
    <row r="36" spans="2:14" ht="14.4" x14ac:dyDescent="0.3"/>
    <row r="37" spans="2:14" ht="14.4" x14ac:dyDescent="0.3"/>
    <row r="38" spans="2:14" ht="14.4" x14ac:dyDescent="0.3"/>
    <row r="39" spans="2:14" ht="14.4" x14ac:dyDescent="0.3"/>
    <row r="40" spans="2:14" ht="14.4" x14ac:dyDescent="0.3"/>
    <row r="41" spans="2:14" ht="14.4" x14ac:dyDescent="0.3"/>
    <row r="42" spans="2:14" ht="14.4" x14ac:dyDescent="0.3"/>
    <row r="43" spans="2:14" ht="14.4" x14ac:dyDescent="0.3"/>
    <row r="44" spans="2:14" ht="14.4" x14ac:dyDescent="0.3"/>
    <row r="45" spans="2:14" ht="14.4" x14ac:dyDescent="0.3"/>
    <row r="46" spans="2:14" ht="14.4" x14ac:dyDescent="0.3">
      <c r="B46" s="27" t="s">
        <v>46</v>
      </c>
      <c r="C46" s="28"/>
      <c r="D46" s="28"/>
      <c r="E46" s="28"/>
      <c r="F46" s="28"/>
      <c r="G46" s="28"/>
      <c r="H46" s="28"/>
      <c r="I46" s="28"/>
      <c r="J46" s="28"/>
      <c r="K46" s="28"/>
      <c r="L46" s="28"/>
      <c r="M46" s="28"/>
      <c r="N46" s="28"/>
    </row>
    <row r="47" spans="2:14" ht="14.4" x14ac:dyDescent="0.3">
      <c r="B47" s="29" t="s">
        <v>31</v>
      </c>
      <c r="C47" s="30" t="str">
        <f>$N$10</f>
        <v>Jul</v>
      </c>
      <c r="D47" s="30" t="str">
        <f>$C$5</f>
        <v>Aug</v>
      </c>
      <c r="E47" s="30" t="str">
        <f>$D$5</f>
        <v>Sept</v>
      </c>
      <c r="F47" s="30" t="str">
        <f>$E$5</f>
        <v>Oct</v>
      </c>
      <c r="G47" s="30" t="str">
        <f>$F$5</f>
        <v>Nov</v>
      </c>
      <c r="H47" s="30" t="str">
        <f>$G$5</f>
        <v>Dec</v>
      </c>
      <c r="I47" s="30" t="str">
        <f>$H$5</f>
        <v>Jan</v>
      </c>
      <c r="J47" s="30" t="str">
        <f>$I$5</f>
        <v>Feb</v>
      </c>
      <c r="K47" s="30" t="str">
        <f>$J$5</f>
        <v>Mar</v>
      </c>
      <c r="L47" s="30" t="str">
        <f>$K$5</f>
        <v>Apr</v>
      </c>
      <c r="M47" s="30" t="str">
        <f>$L$5</f>
        <v>May</v>
      </c>
      <c r="N47" s="30" t="str">
        <f>$M$5</f>
        <v>Jun</v>
      </c>
    </row>
    <row r="48" spans="2:14" ht="14.4" x14ac:dyDescent="0.3">
      <c r="B48" s="29" t="s">
        <v>44</v>
      </c>
      <c r="C48" s="33">
        <f>$N$11</f>
        <v>1221</v>
      </c>
      <c r="D48" s="33">
        <f>$C$6</f>
        <v>1123</v>
      </c>
      <c r="E48" s="33">
        <f>$D$6</f>
        <v>1095</v>
      </c>
      <c r="F48" s="33">
        <f>$E$6</f>
        <v>1100</v>
      </c>
      <c r="G48" s="33">
        <f>$F$6</f>
        <v>1064</v>
      </c>
      <c r="H48" s="33">
        <f>$G$6</f>
        <v>865</v>
      </c>
      <c r="I48" s="33">
        <f>$H$6</f>
        <v>960</v>
      </c>
      <c r="J48" s="33">
        <f>$I$6</f>
        <v>860</v>
      </c>
      <c r="K48" s="33">
        <f>$J$6</f>
        <v>1029</v>
      </c>
      <c r="L48" s="33">
        <f>$K$6</f>
        <v>838</v>
      </c>
      <c r="M48" s="33">
        <f>$L$6</f>
        <v>978</v>
      </c>
      <c r="N48" s="33">
        <f>$M$6</f>
        <v>994</v>
      </c>
    </row>
    <row r="49" spans="2:16" ht="30" customHeight="1" x14ac:dyDescent="0.3">
      <c r="B49" s="34" t="s">
        <v>47</v>
      </c>
      <c r="C49" s="31">
        <f>SUM($C$11:$N$11)</f>
        <v>14699</v>
      </c>
      <c r="D49" s="31">
        <f>SUM($C$6,$D$11:$N$11)</f>
        <v>14621</v>
      </c>
      <c r="E49" s="31">
        <f>SUM($C$6:$D$6,$E$11:$N$11)</f>
        <v>14402</v>
      </c>
      <c r="F49" s="31">
        <f>SUM($C$6:$E$6,$F$11:$N$11)</f>
        <v>14189</v>
      </c>
      <c r="G49" s="31">
        <f>SUM($C$6:$F$6,$G$11:$N$11)</f>
        <v>13942</v>
      </c>
      <c r="H49" s="31">
        <f>SUM($C$6:$G$6,$H$11:$N$11)</f>
        <v>13718</v>
      </c>
      <c r="I49" s="31">
        <f>SUM($C$6:$H$6,$I$11:$N$11)</f>
        <v>13533</v>
      </c>
      <c r="J49" s="31">
        <f>SUM($C$6:$I$6,$J$11:$N$11)</f>
        <v>13239</v>
      </c>
      <c r="K49" s="31">
        <f>SUM($C$6:$J$6,$K$11:$N$11)</f>
        <v>12933</v>
      </c>
      <c r="L49" s="31">
        <f>SUM($C$6:$K$6,$L$11:$N$11)</f>
        <v>12540</v>
      </c>
      <c r="M49" s="31">
        <f>SUM($C$6:$L$6,$M$11:$N$11)</f>
        <v>12332</v>
      </c>
      <c r="N49" s="31">
        <f>SUM($C$6:$M$6,$N$11)</f>
        <v>12127</v>
      </c>
      <c r="O49" s="32"/>
      <c r="P49" s="25"/>
    </row>
    <row r="50" spans="2:16" ht="14.4" x14ac:dyDescent="0.3"/>
    <row r="51" spans="2:16" ht="14.4" x14ac:dyDescent="0.3"/>
    <row r="52" spans="2:16" ht="14.4" x14ac:dyDescent="0.3"/>
    <row r="53" spans="2:16" ht="14.4" x14ac:dyDescent="0.3"/>
    <row r="54" spans="2:16" ht="14.4" x14ac:dyDescent="0.3"/>
    <row r="55" spans="2:16" ht="14.4" x14ac:dyDescent="0.3"/>
    <row r="56" spans="2:16" ht="14.4" x14ac:dyDescent="0.3"/>
    <row r="57" spans="2:16" ht="14.4" x14ac:dyDescent="0.3"/>
    <row r="58" spans="2:16" ht="14.4" x14ac:dyDescent="0.3"/>
    <row r="59" spans="2:16" ht="14.4" x14ac:dyDescent="0.3"/>
    <row r="60" spans="2:16" ht="14.4" x14ac:dyDescent="0.3"/>
    <row r="61" spans="2:16" ht="14.4" x14ac:dyDescent="0.3"/>
    <row r="62" spans="2:16" ht="14.4" x14ac:dyDescent="0.3"/>
    <row r="63" spans="2:16" ht="14.4" x14ac:dyDescent="0.3"/>
    <row r="64" spans="2:16" ht="14.4" x14ac:dyDescent="0.3"/>
    <row r="65" spans="1:2" ht="14.4" x14ac:dyDescent="0.3"/>
    <row r="66" spans="1:2" ht="14.4" x14ac:dyDescent="0.3"/>
    <row r="67" spans="1:2" ht="14.4" x14ac:dyDescent="0.3"/>
    <row r="68" spans="1:2" ht="14.4" x14ac:dyDescent="0.3"/>
    <row r="69" spans="1:2" ht="14.4" x14ac:dyDescent="0.3"/>
    <row r="70" spans="1:2" ht="14.4" x14ac:dyDescent="0.3"/>
    <row r="71" spans="1:2" ht="14.4" x14ac:dyDescent="0.3"/>
    <row r="72" spans="1:2" ht="14.4" x14ac:dyDescent="0.3"/>
    <row r="73" spans="1:2" ht="14.4" x14ac:dyDescent="0.3"/>
    <row r="74" spans="1:2" ht="14.4" x14ac:dyDescent="0.3"/>
    <row r="75" spans="1:2" ht="14.4" x14ac:dyDescent="0.3"/>
    <row r="76" spans="1:2" ht="14.4" x14ac:dyDescent="0.3">
      <c r="A76" s="27"/>
    </row>
    <row r="77" spans="1:2" ht="14.4" x14ac:dyDescent="0.3">
      <c r="B77" s="35"/>
    </row>
    <row r="78" spans="1:2" ht="14.4" x14ac:dyDescent="0.3"/>
    <row r="79" spans="1:2" ht="15" hidden="1" customHeight="1" x14ac:dyDescent="0.3"/>
    <row r="80" spans="1:2" ht="15" hidden="1" customHeight="1" x14ac:dyDescent="0.3"/>
    <row r="81" ht="15" hidden="1" customHeight="1" x14ac:dyDescent="0.3"/>
    <row r="82" ht="15" hidden="1" customHeight="1" x14ac:dyDescent="0.3"/>
    <row r="83" ht="15" hidden="1" customHeight="1" x14ac:dyDescent="0.3"/>
    <row r="84" ht="15" hidden="1" customHeight="1" x14ac:dyDescent="0.3"/>
    <row r="85" ht="15" hidden="1" customHeight="1" x14ac:dyDescent="0.3"/>
    <row r="86" ht="15" hidden="1" customHeight="1" x14ac:dyDescent="0.3"/>
    <row r="87" ht="15" hidden="1" customHeight="1" x14ac:dyDescent="0.3"/>
    <row r="88" ht="15" hidden="1" customHeight="1" x14ac:dyDescent="0.3"/>
    <row r="89" ht="15" hidden="1" customHeight="1" x14ac:dyDescent="0.3"/>
    <row r="90" ht="15" hidden="1" customHeight="1" x14ac:dyDescent="0.3"/>
    <row r="91" ht="15" hidden="1" customHeight="1" x14ac:dyDescent="0.3"/>
    <row r="92" ht="15" hidden="1" customHeight="1" x14ac:dyDescent="0.3"/>
    <row r="93" ht="15" hidden="1" customHeight="1" x14ac:dyDescent="0.3"/>
    <row r="94" ht="15" customHeight="1" x14ac:dyDescent="0.3"/>
  </sheetData>
  <pageMargins left="0.74803149606299213" right="0.74803149606299213" top="1.5354330708661419" bottom="0.98425196850393704" header="0.51181102362204722" footer="0.51181102362204722"/>
  <pageSetup paperSize="9" scale="70" orientation="portrait" r:id="rId1"/>
  <headerFooter alignWithMargins="0">
    <oddFooter>&amp;LPL MI&amp;C&amp;P</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94"/>
  <sheetViews>
    <sheetView workbookViewId="0">
      <selection activeCell="M7" sqref="M7"/>
    </sheetView>
  </sheetViews>
  <sheetFormatPr defaultColWidth="0" defaultRowHeight="15" customHeight="1" zeroHeight="1" x14ac:dyDescent="0.3"/>
  <cols>
    <col min="1" max="1" width="2.77734375" style="23" customWidth="1"/>
    <col min="2" max="14" width="9" style="23" customWidth="1"/>
    <col min="15" max="15" width="2.88671875" style="23" customWidth="1"/>
    <col min="16" max="16" width="0" style="23" hidden="1" customWidth="1"/>
    <col min="17" max="16384" width="9.109375" style="23" hidden="1"/>
  </cols>
  <sheetData>
    <row r="1" spans="2:16" ht="14.4" x14ac:dyDescent="0.3"/>
    <row r="2" spans="2:16" ht="14.4" x14ac:dyDescent="0.3">
      <c r="B2" s="24" t="s">
        <v>65</v>
      </c>
    </row>
    <row r="3" spans="2:16" ht="14.4" x14ac:dyDescent="0.3">
      <c r="B3" s="25"/>
      <c r="C3" s="26"/>
      <c r="D3" s="26"/>
      <c r="E3" s="26"/>
      <c r="F3" s="26"/>
      <c r="G3" s="26"/>
      <c r="H3" s="26"/>
      <c r="I3" s="26"/>
      <c r="J3" s="26"/>
      <c r="K3" s="26"/>
      <c r="L3" s="26"/>
      <c r="M3" s="26"/>
      <c r="N3" s="26"/>
    </row>
    <row r="4" spans="2:16" ht="14.4" x14ac:dyDescent="0.3">
      <c r="B4" s="49" t="s">
        <v>83</v>
      </c>
      <c r="C4" s="28"/>
      <c r="D4" s="28"/>
      <c r="E4" s="28"/>
      <c r="F4" s="28"/>
      <c r="G4" s="28"/>
      <c r="H4" s="28"/>
      <c r="I4" s="28"/>
      <c r="J4" s="28"/>
      <c r="K4" s="28"/>
      <c r="L4" s="28"/>
      <c r="M4" s="28"/>
      <c r="N4" s="28"/>
    </row>
    <row r="5" spans="2:16" ht="14.4" x14ac:dyDescent="0.3">
      <c r="B5" s="29" t="s">
        <v>31</v>
      </c>
      <c r="C5" s="30" t="s">
        <v>32</v>
      </c>
      <c r="D5" s="30" t="s">
        <v>33</v>
      </c>
      <c r="E5" s="30" t="s">
        <v>34</v>
      </c>
      <c r="F5" s="30" t="s">
        <v>35</v>
      </c>
      <c r="G5" s="30" t="s">
        <v>36</v>
      </c>
      <c r="H5" s="30" t="s">
        <v>37</v>
      </c>
      <c r="I5" s="30" t="s">
        <v>38</v>
      </c>
      <c r="J5" s="30" t="s">
        <v>39</v>
      </c>
      <c r="K5" s="30" t="s">
        <v>40</v>
      </c>
      <c r="L5" s="30" t="s">
        <v>41</v>
      </c>
      <c r="M5" s="30" t="s">
        <v>42</v>
      </c>
      <c r="N5" s="30" t="s">
        <v>43</v>
      </c>
    </row>
    <row r="6" spans="2:16" ht="14.4" x14ac:dyDescent="0.3">
      <c r="B6" s="29" t="s">
        <v>44</v>
      </c>
      <c r="C6" s="31">
        <v>61</v>
      </c>
      <c r="D6" s="31">
        <v>77</v>
      </c>
      <c r="E6" s="31">
        <v>53</v>
      </c>
      <c r="F6" s="31">
        <v>61</v>
      </c>
      <c r="G6" s="31">
        <v>56</v>
      </c>
      <c r="H6" s="31">
        <v>85</v>
      </c>
      <c r="I6" s="31">
        <v>64</v>
      </c>
      <c r="J6" s="31">
        <v>78</v>
      </c>
      <c r="K6" s="31">
        <v>44</v>
      </c>
      <c r="L6" s="31">
        <v>77</v>
      </c>
      <c r="M6" s="31">
        <v>72</v>
      </c>
      <c r="N6" s="31"/>
    </row>
    <row r="7" spans="2:16" ht="14.4" x14ac:dyDescent="0.3">
      <c r="B7" s="29" t="s">
        <v>45</v>
      </c>
      <c r="C7" s="31">
        <f>C6</f>
        <v>61</v>
      </c>
      <c r="D7" s="31">
        <f t="shared" ref="D7:M7" si="0">C7+D6</f>
        <v>138</v>
      </c>
      <c r="E7" s="31">
        <f t="shared" si="0"/>
        <v>191</v>
      </c>
      <c r="F7" s="31">
        <f t="shared" si="0"/>
        <v>252</v>
      </c>
      <c r="G7" s="31">
        <f t="shared" si="0"/>
        <v>308</v>
      </c>
      <c r="H7" s="31">
        <f t="shared" si="0"/>
        <v>393</v>
      </c>
      <c r="I7" s="31">
        <f t="shared" si="0"/>
        <v>457</v>
      </c>
      <c r="J7" s="31">
        <f t="shared" si="0"/>
        <v>535</v>
      </c>
      <c r="K7" s="31">
        <f t="shared" si="0"/>
        <v>579</v>
      </c>
      <c r="L7" s="31">
        <f t="shared" si="0"/>
        <v>656</v>
      </c>
      <c r="M7" s="31">
        <f t="shared" si="0"/>
        <v>728</v>
      </c>
      <c r="N7" s="31"/>
      <c r="O7" s="32"/>
      <c r="P7" s="25"/>
    </row>
    <row r="8" spans="2:16" ht="14.4" x14ac:dyDescent="0.3"/>
    <row r="9" spans="2:16" ht="14.4" x14ac:dyDescent="0.3">
      <c r="B9" s="27" t="s">
        <v>81</v>
      </c>
      <c r="C9" s="28"/>
      <c r="D9" s="28"/>
      <c r="E9" s="28"/>
      <c r="F9" s="28"/>
      <c r="G9" s="28"/>
      <c r="H9" s="28"/>
      <c r="I9" s="28"/>
      <c r="J9" s="28"/>
      <c r="K9" s="28"/>
      <c r="L9" s="28"/>
      <c r="M9" s="28"/>
      <c r="N9" s="28"/>
    </row>
    <row r="10" spans="2:16" ht="14.4" x14ac:dyDescent="0.3">
      <c r="B10" s="29" t="s">
        <v>31</v>
      </c>
      <c r="C10" s="30" t="s">
        <v>32</v>
      </c>
      <c r="D10" s="30" t="s">
        <v>33</v>
      </c>
      <c r="E10" s="30" t="s">
        <v>34</v>
      </c>
      <c r="F10" s="30" t="s">
        <v>35</v>
      </c>
      <c r="G10" s="30" t="s">
        <v>36</v>
      </c>
      <c r="H10" s="30" t="s">
        <v>37</v>
      </c>
      <c r="I10" s="30" t="s">
        <v>38</v>
      </c>
      <c r="J10" s="30" t="s">
        <v>39</v>
      </c>
      <c r="K10" s="30" t="s">
        <v>40</v>
      </c>
      <c r="L10" s="30" t="s">
        <v>41</v>
      </c>
      <c r="M10" s="30" t="s">
        <v>42</v>
      </c>
      <c r="N10" s="30" t="s">
        <v>43</v>
      </c>
    </row>
    <row r="11" spans="2:16" ht="14.4" x14ac:dyDescent="0.3">
      <c r="B11" s="29" t="s">
        <v>44</v>
      </c>
      <c r="C11" s="31">
        <v>38</v>
      </c>
      <c r="D11" s="31">
        <v>52</v>
      </c>
      <c r="E11" s="31">
        <v>42</v>
      </c>
      <c r="F11" s="31">
        <v>50</v>
      </c>
      <c r="G11" s="31">
        <v>45</v>
      </c>
      <c r="H11" s="31">
        <v>39</v>
      </c>
      <c r="I11" s="31">
        <v>51</v>
      </c>
      <c r="J11" s="31">
        <v>50</v>
      </c>
      <c r="K11" s="31">
        <v>45</v>
      </c>
      <c r="L11" s="31">
        <v>45</v>
      </c>
      <c r="M11" s="31">
        <v>68</v>
      </c>
      <c r="N11" s="31">
        <v>66</v>
      </c>
    </row>
    <row r="12" spans="2:16" ht="14.4" x14ac:dyDescent="0.3">
      <c r="B12" s="29" t="s">
        <v>45</v>
      </c>
      <c r="C12" s="31">
        <f>C11</f>
        <v>38</v>
      </c>
      <c r="D12" s="31">
        <f t="shared" ref="D12" si="1">C12+D11</f>
        <v>90</v>
      </c>
      <c r="E12" s="31">
        <f t="shared" ref="E12" si="2">D12+E11</f>
        <v>132</v>
      </c>
      <c r="F12" s="31">
        <f t="shared" ref="F12" si="3">E12+F11</f>
        <v>182</v>
      </c>
      <c r="G12" s="31">
        <f t="shared" ref="G12:N12" si="4">F12+G11</f>
        <v>227</v>
      </c>
      <c r="H12" s="31">
        <f t="shared" si="4"/>
        <v>266</v>
      </c>
      <c r="I12" s="31">
        <f t="shared" si="4"/>
        <v>317</v>
      </c>
      <c r="J12" s="31">
        <f t="shared" si="4"/>
        <v>367</v>
      </c>
      <c r="K12" s="31">
        <f t="shared" si="4"/>
        <v>412</v>
      </c>
      <c r="L12" s="31">
        <f t="shared" si="4"/>
        <v>457</v>
      </c>
      <c r="M12" s="31">
        <f t="shared" si="4"/>
        <v>525</v>
      </c>
      <c r="N12" s="31">
        <f t="shared" si="4"/>
        <v>591</v>
      </c>
      <c r="O12" s="32"/>
      <c r="P12" s="25"/>
    </row>
    <row r="13" spans="2:16" ht="14.4" x14ac:dyDescent="0.3"/>
    <row r="14" spans="2:16" ht="14.4" x14ac:dyDescent="0.3">
      <c r="B14" s="27" t="s">
        <v>80</v>
      </c>
      <c r="C14" s="28"/>
      <c r="D14" s="28"/>
      <c r="E14" s="28"/>
      <c r="F14" s="28"/>
      <c r="G14" s="28"/>
      <c r="H14" s="28"/>
      <c r="I14" s="28"/>
      <c r="J14" s="28"/>
      <c r="K14" s="28"/>
      <c r="L14" s="28"/>
      <c r="M14" s="28"/>
      <c r="N14" s="28"/>
    </row>
    <row r="15" spans="2:16" ht="14.4" x14ac:dyDescent="0.3">
      <c r="B15" s="29" t="s">
        <v>31</v>
      </c>
      <c r="C15" s="30" t="s">
        <v>32</v>
      </c>
      <c r="D15" s="30" t="s">
        <v>33</v>
      </c>
      <c r="E15" s="30" t="s">
        <v>34</v>
      </c>
      <c r="F15" s="30" t="s">
        <v>35</v>
      </c>
      <c r="G15" s="30" t="s">
        <v>36</v>
      </c>
      <c r="H15" s="30" t="s">
        <v>37</v>
      </c>
      <c r="I15" s="30" t="s">
        <v>38</v>
      </c>
      <c r="J15" s="30" t="s">
        <v>39</v>
      </c>
      <c r="K15" s="30" t="s">
        <v>40</v>
      </c>
      <c r="L15" s="30" t="s">
        <v>41</v>
      </c>
      <c r="M15" s="30" t="s">
        <v>42</v>
      </c>
      <c r="N15" s="30" t="s">
        <v>43</v>
      </c>
    </row>
    <row r="16" spans="2:16" ht="14.4" x14ac:dyDescent="0.3">
      <c r="B16" s="29" t="s">
        <v>44</v>
      </c>
      <c r="C16" s="31">
        <v>13</v>
      </c>
      <c r="D16" s="31">
        <v>22</v>
      </c>
      <c r="E16" s="31">
        <v>34</v>
      </c>
      <c r="F16" s="31">
        <v>28</v>
      </c>
      <c r="G16" s="31">
        <v>37</v>
      </c>
      <c r="H16" s="31">
        <v>28</v>
      </c>
      <c r="I16" s="31">
        <v>43</v>
      </c>
      <c r="J16" s="31">
        <v>38</v>
      </c>
      <c r="K16" s="31">
        <v>40</v>
      </c>
      <c r="L16" s="31">
        <v>29</v>
      </c>
      <c r="M16" s="31">
        <v>40</v>
      </c>
      <c r="N16" s="31">
        <v>44</v>
      </c>
    </row>
    <row r="17" spans="2:16" ht="14.4" x14ac:dyDescent="0.3">
      <c r="B17" s="29" t="s">
        <v>45</v>
      </c>
      <c r="C17" s="31">
        <f>C16</f>
        <v>13</v>
      </c>
      <c r="D17" s="31">
        <f t="shared" ref="D17:N17" si="5">C17+D16</f>
        <v>35</v>
      </c>
      <c r="E17" s="31">
        <f t="shared" si="5"/>
        <v>69</v>
      </c>
      <c r="F17" s="31">
        <f t="shared" si="5"/>
        <v>97</v>
      </c>
      <c r="G17" s="31">
        <f t="shared" si="5"/>
        <v>134</v>
      </c>
      <c r="H17" s="31">
        <f t="shared" si="5"/>
        <v>162</v>
      </c>
      <c r="I17" s="31">
        <f t="shared" si="5"/>
        <v>205</v>
      </c>
      <c r="J17" s="31">
        <f t="shared" si="5"/>
        <v>243</v>
      </c>
      <c r="K17" s="31">
        <f t="shared" si="5"/>
        <v>283</v>
      </c>
      <c r="L17" s="31">
        <f t="shared" si="5"/>
        <v>312</v>
      </c>
      <c r="M17" s="31">
        <f t="shared" si="5"/>
        <v>352</v>
      </c>
      <c r="N17" s="31">
        <f t="shared" si="5"/>
        <v>396</v>
      </c>
      <c r="O17" s="32"/>
      <c r="P17" s="25"/>
    </row>
    <row r="18" spans="2:16" ht="14.4" x14ac:dyDescent="0.3"/>
    <row r="19" spans="2:16" ht="14.4" x14ac:dyDescent="0.3">
      <c r="B19" s="27" t="s">
        <v>30</v>
      </c>
      <c r="C19" s="28"/>
      <c r="D19" s="28"/>
      <c r="E19" s="28"/>
      <c r="F19" s="28"/>
      <c r="G19" s="28"/>
      <c r="H19" s="28"/>
      <c r="I19" s="28"/>
      <c r="J19" s="28"/>
      <c r="K19" s="28"/>
      <c r="L19" s="28"/>
      <c r="M19" s="28"/>
      <c r="N19" s="28"/>
    </row>
    <row r="20" spans="2:16" ht="14.4" x14ac:dyDescent="0.3">
      <c r="B20" s="29" t="s">
        <v>31</v>
      </c>
      <c r="C20" s="30" t="s">
        <v>32</v>
      </c>
      <c r="D20" s="30" t="s">
        <v>33</v>
      </c>
      <c r="E20" s="30" t="s">
        <v>34</v>
      </c>
      <c r="F20" s="30" t="s">
        <v>35</v>
      </c>
      <c r="G20" s="30" t="s">
        <v>36</v>
      </c>
      <c r="H20" s="30" t="s">
        <v>37</v>
      </c>
      <c r="I20" s="30" t="s">
        <v>38</v>
      </c>
      <c r="J20" s="30" t="s">
        <v>39</v>
      </c>
      <c r="K20" s="30" t="s">
        <v>40</v>
      </c>
      <c r="L20" s="30" t="s">
        <v>41</v>
      </c>
      <c r="M20" s="30" t="s">
        <v>42</v>
      </c>
      <c r="N20" s="30" t="s">
        <v>43</v>
      </c>
    </row>
    <row r="21" spans="2:16" ht="14.4" x14ac:dyDescent="0.3">
      <c r="B21" s="29" t="s">
        <v>44</v>
      </c>
      <c r="C21" s="31">
        <v>0</v>
      </c>
      <c r="D21" s="31">
        <v>0</v>
      </c>
      <c r="E21" s="31">
        <v>0</v>
      </c>
      <c r="F21" s="31">
        <v>0</v>
      </c>
      <c r="G21" s="31">
        <v>0</v>
      </c>
      <c r="H21" s="31">
        <v>2</v>
      </c>
      <c r="I21" s="31">
        <v>4</v>
      </c>
      <c r="J21" s="31">
        <v>5</v>
      </c>
      <c r="K21" s="31">
        <v>7</v>
      </c>
      <c r="L21" s="31">
        <v>4</v>
      </c>
      <c r="M21" s="31">
        <v>22</v>
      </c>
      <c r="N21" s="31">
        <v>19</v>
      </c>
    </row>
    <row r="22" spans="2:16" ht="14.4" x14ac:dyDescent="0.3">
      <c r="B22" s="29" t="s">
        <v>45</v>
      </c>
      <c r="C22" s="31">
        <v>0</v>
      </c>
      <c r="D22" s="31">
        <v>0</v>
      </c>
      <c r="E22" s="31">
        <v>0</v>
      </c>
      <c r="F22" s="31">
        <v>0</v>
      </c>
      <c r="G22" s="31">
        <v>0</v>
      </c>
      <c r="H22" s="31">
        <f t="shared" ref="H22:N22" si="6">G22+H21</f>
        <v>2</v>
      </c>
      <c r="I22" s="31">
        <f t="shared" si="6"/>
        <v>6</v>
      </c>
      <c r="J22" s="31">
        <f t="shared" si="6"/>
        <v>11</v>
      </c>
      <c r="K22" s="31">
        <f t="shared" si="6"/>
        <v>18</v>
      </c>
      <c r="L22" s="31">
        <f t="shared" si="6"/>
        <v>22</v>
      </c>
      <c r="M22" s="31">
        <f t="shared" si="6"/>
        <v>44</v>
      </c>
      <c r="N22" s="31">
        <f t="shared" si="6"/>
        <v>63</v>
      </c>
      <c r="O22" s="32"/>
      <c r="P22" s="25"/>
    </row>
    <row r="23" spans="2:16" ht="14.4" x14ac:dyDescent="0.3"/>
    <row r="24" spans="2:16" ht="14.4" x14ac:dyDescent="0.3"/>
    <row r="25" spans="2:16" ht="14.4" x14ac:dyDescent="0.3"/>
    <row r="26" spans="2:16" ht="14.4" x14ac:dyDescent="0.3"/>
    <row r="27" spans="2:16" ht="14.4" x14ac:dyDescent="0.3"/>
    <row r="28" spans="2:16" ht="14.4" x14ac:dyDescent="0.3"/>
    <row r="29" spans="2:16" ht="14.4" x14ac:dyDescent="0.3"/>
    <row r="30" spans="2:16" ht="14.4" x14ac:dyDescent="0.3"/>
    <row r="31" spans="2:16" ht="14.4" x14ac:dyDescent="0.3"/>
    <row r="32" spans="2:16" ht="14.4" x14ac:dyDescent="0.3"/>
    <row r="33" spans="2:14" ht="14.4" x14ac:dyDescent="0.3"/>
    <row r="34" spans="2:14" ht="14.4" x14ac:dyDescent="0.3"/>
    <row r="35" spans="2:14" ht="14.4" x14ac:dyDescent="0.3"/>
    <row r="36" spans="2:14" ht="14.4" x14ac:dyDescent="0.3"/>
    <row r="37" spans="2:14" ht="14.4" x14ac:dyDescent="0.3"/>
    <row r="38" spans="2:14" ht="14.4" x14ac:dyDescent="0.3"/>
    <row r="39" spans="2:14" ht="14.4" x14ac:dyDescent="0.3"/>
    <row r="40" spans="2:14" ht="14.4" x14ac:dyDescent="0.3"/>
    <row r="41" spans="2:14" ht="14.4" x14ac:dyDescent="0.3"/>
    <row r="42" spans="2:14" ht="14.4" x14ac:dyDescent="0.3"/>
    <row r="43" spans="2:14" ht="14.4" x14ac:dyDescent="0.3"/>
    <row r="44" spans="2:14" ht="14.4" x14ac:dyDescent="0.3"/>
    <row r="45" spans="2:14" ht="14.4" x14ac:dyDescent="0.3"/>
    <row r="46" spans="2:14" ht="14.4" x14ac:dyDescent="0.3">
      <c r="B46" s="27" t="s">
        <v>46</v>
      </c>
      <c r="C46" s="28"/>
      <c r="D46" s="28"/>
      <c r="E46" s="28"/>
      <c r="F46" s="28"/>
      <c r="G46" s="28"/>
      <c r="H46" s="28"/>
      <c r="I46" s="28"/>
      <c r="J46" s="28"/>
      <c r="K46" s="28"/>
      <c r="L46" s="28"/>
      <c r="M46" s="28"/>
      <c r="N46" s="28"/>
    </row>
    <row r="47" spans="2:14" ht="14.4" x14ac:dyDescent="0.3">
      <c r="B47" s="29" t="s">
        <v>31</v>
      </c>
      <c r="C47" s="30" t="str">
        <f>$N$10</f>
        <v>Jul</v>
      </c>
      <c r="D47" s="30" t="str">
        <f>$C$5</f>
        <v>Aug</v>
      </c>
      <c r="E47" s="30" t="str">
        <f>$D$5</f>
        <v>Sept</v>
      </c>
      <c r="F47" s="30" t="str">
        <f>$E$5</f>
        <v>Oct</v>
      </c>
      <c r="G47" s="30" t="str">
        <f>$F$5</f>
        <v>Nov</v>
      </c>
      <c r="H47" s="30" t="str">
        <f>$G$5</f>
        <v>Dec</v>
      </c>
      <c r="I47" s="30" t="str">
        <f>$H$5</f>
        <v>Jan</v>
      </c>
      <c r="J47" s="30" t="str">
        <f>$I$5</f>
        <v>Feb</v>
      </c>
      <c r="K47" s="30" t="str">
        <f>$J$5</f>
        <v>Mar</v>
      </c>
      <c r="L47" s="30" t="str">
        <f>$K$5</f>
        <v>Apr</v>
      </c>
      <c r="M47" s="30" t="str">
        <f>$L$5</f>
        <v>May</v>
      </c>
      <c r="N47" s="30" t="str">
        <f>$M$5</f>
        <v>Jun</v>
      </c>
    </row>
    <row r="48" spans="2:14" ht="14.4" x14ac:dyDescent="0.3">
      <c r="B48" s="29" t="s">
        <v>44</v>
      </c>
      <c r="C48" s="33">
        <f>$N$11</f>
        <v>66</v>
      </c>
      <c r="D48" s="33">
        <f>$C$6</f>
        <v>61</v>
      </c>
      <c r="E48" s="33">
        <f>$D$6</f>
        <v>77</v>
      </c>
      <c r="F48" s="33">
        <f>$E$6</f>
        <v>53</v>
      </c>
      <c r="G48" s="33">
        <f>$F$6</f>
        <v>61</v>
      </c>
      <c r="H48" s="33">
        <f>$G$6</f>
        <v>56</v>
      </c>
      <c r="I48" s="33">
        <f>$H$6</f>
        <v>85</v>
      </c>
      <c r="J48" s="33">
        <f>$I$6</f>
        <v>64</v>
      </c>
      <c r="K48" s="33">
        <f>$J$6</f>
        <v>78</v>
      </c>
      <c r="L48" s="33">
        <f>$K$6</f>
        <v>44</v>
      </c>
      <c r="M48" s="33">
        <f>$L$6</f>
        <v>77</v>
      </c>
      <c r="N48" s="33">
        <f>$M$6</f>
        <v>72</v>
      </c>
    </row>
    <row r="49" spans="2:16" ht="30" customHeight="1" x14ac:dyDescent="0.3">
      <c r="B49" s="34" t="s">
        <v>47</v>
      </c>
      <c r="C49" s="31">
        <f>SUM($C$11:$N$11)</f>
        <v>591</v>
      </c>
      <c r="D49" s="31">
        <f>SUM($C$6,$D$11:$N$11)</f>
        <v>614</v>
      </c>
      <c r="E49" s="31">
        <f>SUM($C$6:$D$6,$E$11:$N$11)</f>
        <v>639</v>
      </c>
      <c r="F49" s="31">
        <f>SUM($C$6:$E$6,$F$11:$N$11)</f>
        <v>650</v>
      </c>
      <c r="G49" s="31">
        <f>SUM($C$6:$F$6,$G$11:$N$11)</f>
        <v>661</v>
      </c>
      <c r="H49" s="31">
        <f>SUM($C$6:$G$6,$H$11:$N$11)</f>
        <v>672</v>
      </c>
      <c r="I49" s="31">
        <f>SUM($C$6:$H$6,$I$11:$N$11)</f>
        <v>718</v>
      </c>
      <c r="J49" s="31">
        <f>SUM($C$6:$I$6,$J$11:$N$11)</f>
        <v>731</v>
      </c>
      <c r="K49" s="31">
        <f>SUM($C$6:$J$6,$K$11:$N$11)</f>
        <v>759</v>
      </c>
      <c r="L49" s="31">
        <f>SUM($C$6:$K$6,$L$11:$N$11)</f>
        <v>758</v>
      </c>
      <c r="M49" s="31">
        <f>SUM($C$6:$L$6,$M$11:$N$11)</f>
        <v>790</v>
      </c>
      <c r="N49" s="31">
        <f>SUM($C$6:$M$6,$N$11)</f>
        <v>794</v>
      </c>
      <c r="O49" s="32"/>
      <c r="P49" s="25"/>
    </row>
    <row r="50" spans="2:16" ht="14.4" x14ac:dyDescent="0.3"/>
    <row r="51" spans="2:16" ht="14.4" x14ac:dyDescent="0.3"/>
    <row r="52" spans="2:16" ht="14.4" x14ac:dyDescent="0.3"/>
    <row r="53" spans="2:16" ht="14.4" x14ac:dyDescent="0.3"/>
    <row r="54" spans="2:16" ht="14.4" x14ac:dyDescent="0.3"/>
    <row r="55" spans="2:16" ht="14.4" x14ac:dyDescent="0.3"/>
    <row r="56" spans="2:16" ht="14.4" x14ac:dyDescent="0.3"/>
    <row r="57" spans="2:16" ht="14.4" x14ac:dyDescent="0.3"/>
    <row r="58" spans="2:16" ht="14.4" x14ac:dyDescent="0.3"/>
    <row r="59" spans="2:16" ht="14.4" x14ac:dyDescent="0.3"/>
    <row r="60" spans="2:16" ht="14.4" x14ac:dyDescent="0.3"/>
    <row r="61" spans="2:16" ht="14.4" x14ac:dyDescent="0.3"/>
    <row r="62" spans="2:16" ht="14.4" x14ac:dyDescent="0.3"/>
    <row r="63" spans="2:16" ht="14.4" x14ac:dyDescent="0.3"/>
    <row r="64" spans="2:16" ht="14.4" x14ac:dyDescent="0.3"/>
    <row r="65" spans="1:15" ht="14.4" x14ac:dyDescent="0.3"/>
    <row r="66" spans="1:15" ht="14.4" x14ac:dyDescent="0.3"/>
    <row r="67" spans="1:15" ht="14.4" x14ac:dyDescent="0.3"/>
    <row r="68" spans="1:15" ht="14.4" x14ac:dyDescent="0.3"/>
    <row r="69" spans="1:15" ht="14.4" x14ac:dyDescent="0.3"/>
    <row r="70" spans="1:15" ht="14.4" x14ac:dyDescent="0.3"/>
    <row r="71" spans="1:15" ht="14.4" x14ac:dyDescent="0.3"/>
    <row r="72" spans="1:15" ht="14.4" x14ac:dyDescent="0.3"/>
    <row r="73" spans="1:15" ht="14.4" x14ac:dyDescent="0.3"/>
    <row r="74" spans="1:15" ht="14.4" x14ac:dyDescent="0.3"/>
    <row r="75" spans="1:15" ht="14.4" x14ac:dyDescent="0.3"/>
    <row r="76" spans="1:15" ht="14.4" x14ac:dyDescent="0.3">
      <c r="A76" s="27" t="s">
        <v>48</v>
      </c>
    </row>
    <row r="77" spans="1:15" ht="45" customHeight="1" x14ac:dyDescent="0.3">
      <c r="A77" s="38">
        <v>1</v>
      </c>
      <c r="B77" s="62" t="s">
        <v>66</v>
      </c>
      <c r="C77" s="62"/>
      <c r="D77" s="62"/>
      <c r="E77" s="62"/>
      <c r="F77" s="62"/>
      <c r="G77" s="62"/>
      <c r="H77" s="62"/>
      <c r="I77" s="62"/>
      <c r="J77" s="62"/>
      <c r="K77" s="62"/>
      <c r="L77" s="62"/>
      <c r="M77" s="62"/>
      <c r="N77" s="62"/>
      <c r="O77" s="62"/>
    </row>
    <row r="78" spans="1:15" ht="14.4" x14ac:dyDescent="0.3">
      <c r="B78" s="35"/>
    </row>
    <row r="79" spans="1:15" ht="14.4" hidden="1" x14ac:dyDescent="0.3"/>
    <row r="80" spans="1:15" ht="15" hidden="1" customHeight="1" x14ac:dyDescent="0.3"/>
    <row r="81" ht="15" hidden="1" customHeight="1" x14ac:dyDescent="0.3"/>
    <row r="82" ht="15" hidden="1" customHeight="1" x14ac:dyDescent="0.3"/>
    <row r="83" ht="15" hidden="1" customHeight="1" x14ac:dyDescent="0.3"/>
    <row r="84" ht="15" hidden="1" customHeight="1" x14ac:dyDescent="0.3"/>
    <row r="85" ht="15" hidden="1" customHeight="1" x14ac:dyDescent="0.3"/>
    <row r="86" ht="15" hidden="1" customHeight="1" x14ac:dyDescent="0.3"/>
    <row r="87" ht="15" hidden="1" customHeight="1" x14ac:dyDescent="0.3"/>
    <row r="88" ht="15" hidden="1" customHeight="1" x14ac:dyDescent="0.3"/>
    <row r="89" ht="15" hidden="1" customHeight="1" x14ac:dyDescent="0.3"/>
    <row r="90" ht="15" hidden="1" customHeight="1" x14ac:dyDescent="0.3"/>
    <row r="91" ht="15" hidden="1" customHeight="1" x14ac:dyDescent="0.3"/>
    <row r="92" ht="15" hidden="1" customHeight="1" x14ac:dyDescent="0.3"/>
    <row r="93" ht="15" hidden="1" customHeight="1" x14ac:dyDescent="0.3"/>
    <row r="94" ht="15" hidden="1" customHeight="1" x14ac:dyDescent="0.3"/>
  </sheetData>
  <mergeCells count="1">
    <mergeCell ref="B77:O77"/>
  </mergeCells>
  <pageMargins left="0.74803149606299213" right="0.74803149606299213" top="1.5354330708661419" bottom="0.98425196850393704" header="0.51181102362204722" footer="0.51181102362204722"/>
  <pageSetup paperSize="9" scale="69" orientation="portrait" r:id="rId1"/>
  <headerFooter alignWithMargins="0">
    <oddFooter>&amp;LPL MI&amp;C&amp;P</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94"/>
  <sheetViews>
    <sheetView workbookViewId="0">
      <selection activeCell="L6" sqref="L6:M6"/>
    </sheetView>
  </sheetViews>
  <sheetFormatPr defaultColWidth="0" defaultRowHeight="15" customHeight="1" zeroHeight="1" x14ac:dyDescent="0.3"/>
  <cols>
    <col min="1" max="1" width="2.77734375" style="23" customWidth="1"/>
    <col min="2" max="14" width="9" style="23" customWidth="1"/>
    <col min="15" max="15" width="2.88671875" style="23" customWidth="1"/>
    <col min="16" max="16" width="0" style="23" hidden="1" customWidth="1"/>
    <col min="17" max="16384" width="9.109375" style="23" hidden="1"/>
  </cols>
  <sheetData>
    <row r="1" spans="2:16" ht="14.4" x14ac:dyDescent="0.3"/>
    <row r="2" spans="2:16" ht="14.4" x14ac:dyDescent="0.3">
      <c r="B2" s="24" t="s">
        <v>67</v>
      </c>
    </row>
    <row r="3" spans="2:16" ht="14.4" x14ac:dyDescent="0.3">
      <c r="B3" s="25"/>
      <c r="C3" s="26"/>
      <c r="D3" s="26"/>
      <c r="E3" s="26"/>
      <c r="F3" s="26"/>
      <c r="G3" s="26"/>
      <c r="H3" s="26"/>
      <c r="I3" s="26"/>
      <c r="J3" s="26"/>
      <c r="K3" s="26"/>
      <c r="L3" s="26"/>
      <c r="M3" s="26"/>
      <c r="N3" s="26"/>
    </row>
    <row r="4" spans="2:16" ht="14.4" x14ac:dyDescent="0.3">
      <c r="B4" s="49" t="s">
        <v>83</v>
      </c>
      <c r="C4" s="28"/>
      <c r="D4" s="28"/>
      <c r="E4" s="28"/>
      <c r="F4" s="28"/>
      <c r="G4" s="28"/>
      <c r="H4" s="28"/>
      <c r="I4" s="28"/>
      <c r="J4" s="28"/>
      <c r="K4" s="28"/>
      <c r="L4" s="28"/>
      <c r="M4" s="28"/>
      <c r="N4" s="28"/>
    </row>
    <row r="5" spans="2:16" ht="14.4" x14ac:dyDescent="0.3">
      <c r="B5" s="29" t="s">
        <v>31</v>
      </c>
      <c r="C5" s="30" t="s">
        <v>32</v>
      </c>
      <c r="D5" s="30" t="s">
        <v>33</v>
      </c>
      <c r="E5" s="30" t="s">
        <v>34</v>
      </c>
      <c r="F5" s="30" t="s">
        <v>35</v>
      </c>
      <c r="G5" s="30" t="s">
        <v>36</v>
      </c>
      <c r="H5" s="30" t="s">
        <v>37</v>
      </c>
      <c r="I5" s="30" t="s">
        <v>38</v>
      </c>
      <c r="J5" s="30" t="s">
        <v>39</v>
      </c>
      <c r="K5" s="30" t="s">
        <v>40</v>
      </c>
      <c r="L5" s="30" t="s">
        <v>41</v>
      </c>
      <c r="M5" s="30" t="s">
        <v>42</v>
      </c>
      <c r="N5" s="30" t="s">
        <v>43</v>
      </c>
    </row>
    <row r="6" spans="2:16" ht="14.4" x14ac:dyDescent="0.3">
      <c r="B6" s="29" t="s">
        <v>44</v>
      </c>
      <c r="C6" s="31">
        <v>653</v>
      </c>
      <c r="D6" s="31">
        <v>605</v>
      </c>
      <c r="E6" s="31">
        <v>611</v>
      </c>
      <c r="F6" s="31">
        <v>602</v>
      </c>
      <c r="G6" s="31">
        <v>541</v>
      </c>
      <c r="H6" s="31">
        <v>576</v>
      </c>
      <c r="I6" s="31">
        <v>599</v>
      </c>
      <c r="J6" s="31">
        <v>650</v>
      </c>
      <c r="K6" s="31">
        <v>568</v>
      </c>
      <c r="L6" s="31">
        <v>640</v>
      </c>
      <c r="M6" s="31">
        <v>603</v>
      </c>
      <c r="N6" s="31"/>
    </row>
    <row r="7" spans="2:16" ht="14.4" x14ac:dyDescent="0.3">
      <c r="B7" s="29" t="s">
        <v>45</v>
      </c>
      <c r="C7" s="31">
        <f>C6</f>
        <v>653</v>
      </c>
      <c r="D7" s="31">
        <f t="shared" ref="D7:M7" si="0">C7+D6</f>
        <v>1258</v>
      </c>
      <c r="E7" s="31">
        <f t="shared" si="0"/>
        <v>1869</v>
      </c>
      <c r="F7" s="31">
        <f t="shared" si="0"/>
        <v>2471</v>
      </c>
      <c r="G7" s="31">
        <f t="shared" si="0"/>
        <v>3012</v>
      </c>
      <c r="H7" s="31">
        <f t="shared" si="0"/>
        <v>3588</v>
      </c>
      <c r="I7" s="31">
        <f t="shared" si="0"/>
        <v>4187</v>
      </c>
      <c r="J7" s="31">
        <f t="shared" si="0"/>
        <v>4837</v>
      </c>
      <c r="K7" s="31">
        <f t="shared" si="0"/>
        <v>5405</v>
      </c>
      <c r="L7" s="31">
        <f t="shared" si="0"/>
        <v>6045</v>
      </c>
      <c r="M7" s="31">
        <f t="shared" si="0"/>
        <v>6648</v>
      </c>
      <c r="N7" s="31"/>
      <c r="O7" s="32"/>
      <c r="P7" s="25"/>
    </row>
    <row r="8" spans="2:16" ht="14.4" x14ac:dyDescent="0.3"/>
    <row r="9" spans="2:16" ht="14.4" x14ac:dyDescent="0.3">
      <c r="B9" s="27" t="s">
        <v>81</v>
      </c>
      <c r="C9" s="28"/>
      <c r="D9" s="28"/>
      <c r="E9" s="28"/>
      <c r="F9" s="28"/>
      <c r="G9" s="28"/>
      <c r="H9" s="28"/>
      <c r="I9" s="28"/>
      <c r="J9" s="28"/>
      <c r="K9" s="28"/>
      <c r="L9" s="28"/>
      <c r="M9" s="28"/>
      <c r="N9" s="28"/>
    </row>
    <row r="10" spans="2:16" ht="14.4" x14ac:dyDescent="0.3">
      <c r="B10" s="29" t="s">
        <v>31</v>
      </c>
      <c r="C10" s="30" t="s">
        <v>32</v>
      </c>
      <c r="D10" s="30" t="s">
        <v>33</v>
      </c>
      <c r="E10" s="30" t="s">
        <v>34</v>
      </c>
      <c r="F10" s="30" t="s">
        <v>35</v>
      </c>
      <c r="G10" s="30" t="s">
        <v>36</v>
      </c>
      <c r="H10" s="30" t="s">
        <v>37</v>
      </c>
      <c r="I10" s="30" t="s">
        <v>38</v>
      </c>
      <c r="J10" s="30" t="s">
        <v>39</v>
      </c>
      <c r="K10" s="30" t="s">
        <v>40</v>
      </c>
      <c r="L10" s="30" t="s">
        <v>41</v>
      </c>
      <c r="M10" s="30" t="s">
        <v>42</v>
      </c>
      <c r="N10" s="30" t="s">
        <v>43</v>
      </c>
    </row>
    <row r="11" spans="2:16" ht="14.4" x14ac:dyDescent="0.3">
      <c r="B11" s="29" t="s">
        <v>44</v>
      </c>
      <c r="C11" s="31">
        <v>626</v>
      </c>
      <c r="D11" s="31">
        <v>675</v>
      </c>
      <c r="E11" s="31">
        <v>722</v>
      </c>
      <c r="F11" s="31">
        <v>709</v>
      </c>
      <c r="G11" s="31">
        <v>640</v>
      </c>
      <c r="H11" s="31">
        <v>621</v>
      </c>
      <c r="I11" s="31">
        <v>662</v>
      </c>
      <c r="J11" s="31">
        <v>677</v>
      </c>
      <c r="K11" s="31">
        <v>663</v>
      </c>
      <c r="L11" s="50">
        <v>570</v>
      </c>
      <c r="M11" s="31">
        <v>629</v>
      </c>
      <c r="N11" s="31">
        <v>556</v>
      </c>
    </row>
    <row r="12" spans="2:16" ht="14.4" x14ac:dyDescent="0.3">
      <c r="B12" s="29" t="s">
        <v>45</v>
      </c>
      <c r="C12" s="31">
        <f>C11</f>
        <v>626</v>
      </c>
      <c r="D12" s="31">
        <f t="shared" ref="D12" si="1">C12+D11</f>
        <v>1301</v>
      </c>
      <c r="E12" s="31">
        <f t="shared" ref="E12:N12" si="2">D12+E11</f>
        <v>2023</v>
      </c>
      <c r="F12" s="31">
        <f t="shared" si="2"/>
        <v>2732</v>
      </c>
      <c r="G12" s="31">
        <f t="shared" si="2"/>
        <v>3372</v>
      </c>
      <c r="H12" s="31">
        <f t="shared" si="2"/>
        <v>3993</v>
      </c>
      <c r="I12" s="31">
        <f t="shared" si="2"/>
        <v>4655</v>
      </c>
      <c r="J12" s="31">
        <f t="shared" si="2"/>
        <v>5332</v>
      </c>
      <c r="K12" s="31">
        <f t="shared" si="2"/>
        <v>5995</v>
      </c>
      <c r="L12" s="31">
        <f t="shared" si="2"/>
        <v>6565</v>
      </c>
      <c r="M12" s="31">
        <f t="shared" si="2"/>
        <v>7194</v>
      </c>
      <c r="N12" s="31">
        <f t="shared" si="2"/>
        <v>7750</v>
      </c>
      <c r="O12" s="32"/>
      <c r="P12" s="25"/>
    </row>
    <row r="13" spans="2:16" ht="14.4" x14ac:dyDescent="0.3"/>
    <row r="14" spans="2:16" ht="14.4" x14ac:dyDescent="0.3">
      <c r="B14" s="27" t="s">
        <v>80</v>
      </c>
      <c r="C14" s="28"/>
      <c r="D14" s="28"/>
      <c r="E14" s="28"/>
      <c r="F14" s="28"/>
      <c r="G14" s="28"/>
      <c r="H14" s="28"/>
      <c r="I14" s="28"/>
      <c r="J14" s="28"/>
      <c r="K14" s="28"/>
      <c r="L14" s="28"/>
      <c r="M14" s="28"/>
      <c r="N14" s="28"/>
    </row>
    <row r="15" spans="2:16" ht="14.4" x14ac:dyDescent="0.3">
      <c r="B15" s="29" t="s">
        <v>31</v>
      </c>
      <c r="C15" s="30" t="s">
        <v>32</v>
      </c>
      <c r="D15" s="30" t="s">
        <v>33</v>
      </c>
      <c r="E15" s="30" t="s">
        <v>34</v>
      </c>
      <c r="F15" s="30" t="s">
        <v>35</v>
      </c>
      <c r="G15" s="30" t="s">
        <v>36</v>
      </c>
      <c r="H15" s="30" t="s">
        <v>37</v>
      </c>
      <c r="I15" s="30" t="s">
        <v>38</v>
      </c>
      <c r="J15" s="30" t="s">
        <v>39</v>
      </c>
      <c r="K15" s="30" t="s">
        <v>40</v>
      </c>
      <c r="L15" s="30" t="s">
        <v>41</v>
      </c>
      <c r="M15" s="30" t="s">
        <v>42</v>
      </c>
      <c r="N15" s="30" t="s">
        <v>43</v>
      </c>
    </row>
    <row r="16" spans="2:16" ht="14.4" x14ac:dyDescent="0.3">
      <c r="B16" s="29" t="s">
        <v>44</v>
      </c>
      <c r="C16" s="45">
        <v>384</v>
      </c>
      <c r="D16" s="45">
        <v>485</v>
      </c>
      <c r="E16" s="45">
        <v>616</v>
      </c>
      <c r="F16" s="45">
        <v>563</v>
      </c>
      <c r="G16" s="45">
        <v>579</v>
      </c>
      <c r="H16" s="31">
        <v>634</v>
      </c>
      <c r="I16" s="31">
        <v>633</v>
      </c>
      <c r="J16" s="31">
        <v>730</v>
      </c>
      <c r="K16" s="31">
        <v>661</v>
      </c>
      <c r="L16" s="31">
        <v>632</v>
      </c>
      <c r="M16" s="31">
        <v>729</v>
      </c>
      <c r="N16" s="31">
        <v>748</v>
      </c>
    </row>
    <row r="17" spans="2:16" ht="14.4" x14ac:dyDescent="0.3">
      <c r="B17" s="29" t="s">
        <v>45</v>
      </c>
      <c r="C17" s="31">
        <f>C16</f>
        <v>384</v>
      </c>
      <c r="D17" s="31">
        <f t="shared" ref="D17:N17" si="3">C17+D16</f>
        <v>869</v>
      </c>
      <c r="E17" s="31">
        <f t="shared" si="3"/>
        <v>1485</v>
      </c>
      <c r="F17" s="31">
        <f t="shared" si="3"/>
        <v>2048</v>
      </c>
      <c r="G17" s="31">
        <f t="shared" si="3"/>
        <v>2627</v>
      </c>
      <c r="H17" s="31">
        <f t="shared" si="3"/>
        <v>3261</v>
      </c>
      <c r="I17" s="31">
        <f t="shared" si="3"/>
        <v>3894</v>
      </c>
      <c r="J17" s="31">
        <f t="shared" si="3"/>
        <v>4624</v>
      </c>
      <c r="K17" s="31">
        <f t="shared" si="3"/>
        <v>5285</v>
      </c>
      <c r="L17" s="31">
        <f t="shared" si="3"/>
        <v>5917</v>
      </c>
      <c r="M17" s="31">
        <f t="shared" si="3"/>
        <v>6646</v>
      </c>
      <c r="N17" s="31">
        <f t="shared" si="3"/>
        <v>7394</v>
      </c>
      <c r="O17" s="32"/>
      <c r="P17" s="25"/>
    </row>
    <row r="18" spans="2:16" ht="14.4" x14ac:dyDescent="0.3">
      <c r="E18" s="26"/>
    </row>
    <row r="19" spans="2:16" ht="14.4" x14ac:dyDescent="0.3">
      <c r="B19" s="27" t="s">
        <v>30</v>
      </c>
      <c r="C19" s="28"/>
      <c r="D19" s="28"/>
      <c r="E19" s="28"/>
      <c r="F19" s="28"/>
      <c r="G19" s="28"/>
      <c r="H19" s="28"/>
      <c r="I19" s="28"/>
      <c r="J19" s="28"/>
      <c r="K19" s="28"/>
      <c r="L19" s="28"/>
      <c r="M19" s="28"/>
      <c r="N19" s="28"/>
    </row>
    <row r="20" spans="2:16" ht="14.4" x14ac:dyDescent="0.3">
      <c r="B20" s="29" t="s">
        <v>31</v>
      </c>
      <c r="C20" s="30" t="s">
        <v>32</v>
      </c>
      <c r="D20" s="30" t="s">
        <v>33</v>
      </c>
      <c r="E20" s="30" t="s">
        <v>34</v>
      </c>
      <c r="F20" s="30" t="s">
        <v>35</v>
      </c>
      <c r="G20" s="30" t="s">
        <v>36</v>
      </c>
      <c r="H20" s="30" t="s">
        <v>37</v>
      </c>
      <c r="I20" s="30" t="s">
        <v>38</v>
      </c>
      <c r="J20" s="30" t="s">
        <v>39</v>
      </c>
      <c r="K20" s="30" t="s">
        <v>40</v>
      </c>
      <c r="L20" s="30" t="s">
        <v>41</v>
      </c>
      <c r="M20" s="30" t="s">
        <v>42</v>
      </c>
      <c r="N20" s="30" t="s">
        <v>43</v>
      </c>
    </row>
    <row r="21" spans="2:16" ht="14.4" x14ac:dyDescent="0.3">
      <c r="B21" s="29" t="s">
        <v>44</v>
      </c>
      <c r="C21" s="31">
        <v>0</v>
      </c>
      <c r="D21" s="31">
        <v>4</v>
      </c>
      <c r="E21" s="31">
        <v>8</v>
      </c>
      <c r="F21" s="31">
        <v>39</v>
      </c>
      <c r="G21" s="31">
        <v>50</v>
      </c>
      <c r="H21" s="31">
        <v>108</v>
      </c>
      <c r="I21" s="31">
        <v>149</v>
      </c>
      <c r="J21" s="31">
        <v>208</v>
      </c>
      <c r="K21" s="31">
        <v>245</v>
      </c>
      <c r="L21" s="45">
        <v>269</v>
      </c>
      <c r="M21" s="31">
        <v>344</v>
      </c>
      <c r="N21" s="31">
        <v>446</v>
      </c>
    </row>
    <row r="22" spans="2:16" ht="14.4" x14ac:dyDescent="0.3">
      <c r="B22" s="29" t="s">
        <v>45</v>
      </c>
      <c r="C22" s="31">
        <f>C21</f>
        <v>0</v>
      </c>
      <c r="D22" s="31">
        <f t="shared" ref="D22:N22" si="4">C22+D21</f>
        <v>4</v>
      </c>
      <c r="E22" s="31">
        <f t="shared" si="4"/>
        <v>12</v>
      </c>
      <c r="F22" s="31">
        <f t="shared" si="4"/>
        <v>51</v>
      </c>
      <c r="G22" s="31">
        <f t="shared" si="4"/>
        <v>101</v>
      </c>
      <c r="H22" s="31">
        <f t="shared" si="4"/>
        <v>209</v>
      </c>
      <c r="I22" s="31">
        <f t="shared" si="4"/>
        <v>358</v>
      </c>
      <c r="J22" s="31">
        <f t="shared" si="4"/>
        <v>566</v>
      </c>
      <c r="K22" s="31">
        <f t="shared" si="4"/>
        <v>811</v>
      </c>
      <c r="L22" s="31">
        <f t="shared" si="4"/>
        <v>1080</v>
      </c>
      <c r="M22" s="31">
        <f t="shared" si="4"/>
        <v>1424</v>
      </c>
      <c r="N22" s="31">
        <f t="shared" si="4"/>
        <v>1870</v>
      </c>
      <c r="O22" s="32"/>
      <c r="P22" s="25"/>
    </row>
    <row r="23" spans="2:16" ht="14.4" x14ac:dyDescent="0.3">
      <c r="E23" s="26"/>
    </row>
    <row r="24" spans="2:16" ht="14.4" x14ac:dyDescent="0.3"/>
    <row r="25" spans="2:16" ht="14.4" x14ac:dyDescent="0.3"/>
    <row r="26" spans="2:16" ht="14.4" x14ac:dyDescent="0.3"/>
    <row r="27" spans="2:16" ht="14.4" x14ac:dyDescent="0.3"/>
    <row r="28" spans="2:16" ht="14.4" x14ac:dyDescent="0.3"/>
    <row r="29" spans="2:16" ht="14.4" x14ac:dyDescent="0.3"/>
    <row r="30" spans="2:16" ht="14.4" x14ac:dyDescent="0.3"/>
    <row r="31" spans="2:16" ht="14.4" x14ac:dyDescent="0.3"/>
    <row r="32" spans="2:16" ht="14.4" x14ac:dyDescent="0.3"/>
    <row r="33" spans="2:14" ht="14.4" x14ac:dyDescent="0.3"/>
    <row r="34" spans="2:14" ht="14.4" x14ac:dyDescent="0.3"/>
    <row r="35" spans="2:14" ht="14.4" x14ac:dyDescent="0.3"/>
    <row r="36" spans="2:14" ht="14.4" x14ac:dyDescent="0.3"/>
    <row r="37" spans="2:14" ht="14.4" x14ac:dyDescent="0.3"/>
    <row r="38" spans="2:14" ht="14.4" x14ac:dyDescent="0.3"/>
    <row r="39" spans="2:14" ht="14.4" x14ac:dyDescent="0.3"/>
    <row r="40" spans="2:14" ht="14.4" x14ac:dyDescent="0.3"/>
    <row r="41" spans="2:14" ht="14.4" x14ac:dyDescent="0.3"/>
    <row r="42" spans="2:14" ht="14.4" x14ac:dyDescent="0.3"/>
    <row r="43" spans="2:14" ht="14.4" x14ac:dyDescent="0.3"/>
    <row r="44" spans="2:14" ht="14.4" x14ac:dyDescent="0.3"/>
    <row r="45" spans="2:14" ht="14.4" x14ac:dyDescent="0.3"/>
    <row r="46" spans="2:14" ht="14.4" x14ac:dyDescent="0.3">
      <c r="B46" s="27" t="s">
        <v>46</v>
      </c>
      <c r="C46" s="28"/>
      <c r="D46" s="28"/>
      <c r="E46" s="28"/>
      <c r="F46" s="28"/>
      <c r="G46" s="28"/>
      <c r="H46" s="28"/>
      <c r="I46" s="28"/>
      <c r="J46" s="28"/>
      <c r="K46" s="28"/>
      <c r="L46" s="28"/>
      <c r="M46" s="28"/>
      <c r="N46" s="28"/>
    </row>
    <row r="47" spans="2:14" ht="14.4" x14ac:dyDescent="0.3">
      <c r="B47" s="29" t="s">
        <v>31</v>
      </c>
      <c r="C47" s="30" t="str">
        <f>$N$10</f>
        <v>Jul</v>
      </c>
      <c r="D47" s="30" t="str">
        <f>$C$5</f>
        <v>Aug</v>
      </c>
      <c r="E47" s="30" t="str">
        <f>$D$5</f>
        <v>Sept</v>
      </c>
      <c r="F47" s="30" t="str">
        <f>$E$5</f>
        <v>Oct</v>
      </c>
      <c r="G47" s="30" t="str">
        <f>$F$5</f>
        <v>Nov</v>
      </c>
      <c r="H47" s="30" t="str">
        <f>$G$5</f>
        <v>Dec</v>
      </c>
      <c r="I47" s="30" t="str">
        <f>$H$5</f>
        <v>Jan</v>
      </c>
      <c r="J47" s="30" t="str">
        <f>$I$5</f>
        <v>Feb</v>
      </c>
      <c r="K47" s="30" t="str">
        <f>$J$5</f>
        <v>Mar</v>
      </c>
      <c r="L47" s="30" t="str">
        <f>$K$5</f>
        <v>Apr</v>
      </c>
      <c r="M47" s="30" t="str">
        <f>$L$5</f>
        <v>May</v>
      </c>
      <c r="N47" s="30" t="str">
        <f>$M$5</f>
        <v>Jun</v>
      </c>
    </row>
    <row r="48" spans="2:14" ht="14.4" x14ac:dyDescent="0.3">
      <c r="B48" s="29" t="s">
        <v>44</v>
      </c>
      <c r="C48" s="33">
        <f>$N$11</f>
        <v>556</v>
      </c>
      <c r="D48" s="33">
        <f>$C$6</f>
        <v>653</v>
      </c>
      <c r="E48" s="33">
        <f>$D$6</f>
        <v>605</v>
      </c>
      <c r="F48" s="33">
        <f>$E$6</f>
        <v>611</v>
      </c>
      <c r="G48" s="33">
        <f>$F$6</f>
        <v>602</v>
      </c>
      <c r="H48" s="33">
        <f>$G$6</f>
        <v>541</v>
      </c>
      <c r="I48" s="33">
        <f>$H$6</f>
        <v>576</v>
      </c>
      <c r="J48" s="33">
        <f>$I$6</f>
        <v>599</v>
      </c>
      <c r="K48" s="33">
        <f>$J$6</f>
        <v>650</v>
      </c>
      <c r="L48" s="33">
        <f>$K$6</f>
        <v>568</v>
      </c>
      <c r="M48" s="33">
        <f>$L$6</f>
        <v>640</v>
      </c>
      <c r="N48" s="33">
        <f>$M$6</f>
        <v>603</v>
      </c>
    </row>
    <row r="49" spans="2:16" ht="30" customHeight="1" x14ac:dyDescent="0.3">
      <c r="B49" s="34" t="s">
        <v>47</v>
      </c>
      <c r="C49" s="31">
        <f>SUM($C$11:$N$11)</f>
        <v>7750</v>
      </c>
      <c r="D49" s="31">
        <f>SUM($C$6,$D$11:$N$11)</f>
        <v>7777</v>
      </c>
      <c r="E49" s="31">
        <f>SUM($C$6:$D$6,$E$11:$N$11)</f>
        <v>7707</v>
      </c>
      <c r="F49" s="31">
        <f>SUM($C$6:$E$6,$F$11:$N$11)</f>
        <v>7596</v>
      </c>
      <c r="G49" s="31">
        <f>SUM($C$6:$F$6,$G$11:$N$11)</f>
        <v>7489</v>
      </c>
      <c r="H49" s="31">
        <f>SUM($C$6:$G$6,$H$11:$N$11)</f>
        <v>7390</v>
      </c>
      <c r="I49" s="31">
        <f>SUM($C$6:$H$6,$I$11:$N$11)</f>
        <v>7345</v>
      </c>
      <c r="J49" s="31">
        <f>SUM($C$6:$I$6,$J$11:$N$11)</f>
        <v>7282</v>
      </c>
      <c r="K49" s="31">
        <f>SUM($C$6:$J$6,$K$11:$N$11)</f>
        <v>7255</v>
      </c>
      <c r="L49" s="31">
        <f>SUM($C$6:$K$6,$L$11:$N$11)</f>
        <v>7160</v>
      </c>
      <c r="M49" s="31">
        <f>SUM($C$6:$L$6,$M$11:$N$11)</f>
        <v>7230</v>
      </c>
      <c r="N49" s="31">
        <f>SUM($C$6:$M$6,$N$11)</f>
        <v>7204</v>
      </c>
      <c r="O49" s="32"/>
      <c r="P49" s="25"/>
    </row>
    <row r="50" spans="2:16" ht="14.4" x14ac:dyDescent="0.3"/>
    <row r="51" spans="2:16" ht="14.4" x14ac:dyDescent="0.3"/>
    <row r="52" spans="2:16" ht="14.4" x14ac:dyDescent="0.3"/>
    <row r="53" spans="2:16" ht="14.4" x14ac:dyDescent="0.3"/>
    <row r="54" spans="2:16" ht="14.4" x14ac:dyDescent="0.3"/>
    <row r="55" spans="2:16" ht="14.4" x14ac:dyDescent="0.3"/>
    <row r="56" spans="2:16" ht="14.4" x14ac:dyDescent="0.3"/>
    <row r="57" spans="2:16" ht="14.4" x14ac:dyDescent="0.3"/>
    <row r="58" spans="2:16" ht="14.4" x14ac:dyDescent="0.3"/>
    <row r="59" spans="2:16" ht="14.4" x14ac:dyDescent="0.3"/>
    <row r="60" spans="2:16" ht="14.4" x14ac:dyDescent="0.3"/>
    <row r="61" spans="2:16" ht="14.4" x14ac:dyDescent="0.3"/>
    <row r="62" spans="2:16" ht="14.4" x14ac:dyDescent="0.3"/>
    <row r="63" spans="2:16" ht="14.4" x14ac:dyDescent="0.3"/>
    <row r="64" spans="2:16" ht="14.4" x14ac:dyDescent="0.3"/>
    <row r="65" spans="1:2" ht="14.4" x14ac:dyDescent="0.3"/>
    <row r="66" spans="1:2" ht="14.4" x14ac:dyDescent="0.3"/>
    <row r="67" spans="1:2" ht="14.4" x14ac:dyDescent="0.3"/>
    <row r="68" spans="1:2" ht="14.4" x14ac:dyDescent="0.3"/>
    <row r="69" spans="1:2" ht="14.4" x14ac:dyDescent="0.3"/>
    <row r="70" spans="1:2" ht="14.4" x14ac:dyDescent="0.3"/>
    <row r="71" spans="1:2" ht="14.4" x14ac:dyDescent="0.3"/>
    <row r="72" spans="1:2" ht="14.4" x14ac:dyDescent="0.3"/>
    <row r="73" spans="1:2" ht="14.4" x14ac:dyDescent="0.3"/>
    <row r="74" spans="1:2" ht="14.4" x14ac:dyDescent="0.3"/>
    <row r="75" spans="1:2" ht="14.4" x14ac:dyDescent="0.3"/>
    <row r="76" spans="1:2" s="40" customFormat="1" ht="14.4" x14ac:dyDescent="0.3">
      <c r="A76" s="39"/>
    </row>
    <row r="77" spans="1:2" s="40" customFormat="1" ht="30" customHeight="1" x14ac:dyDescent="0.3">
      <c r="B77" s="41"/>
    </row>
    <row r="78" spans="1:2" s="40" customFormat="1" ht="14.4" x14ac:dyDescent="0.3">
      <c r="B78" s="41"/>
    </row>
    <row r="79" spans="1:2" ht="14.4" x14ac:dyDescent="0.3"/>
    <row r="80" spans="1:2" ht="15" hidden="1" customHeight="1" x14ac:dyDescent="0.3"/>
    <row r="81" ht="15" hidden="1" customHeight="1" x14ac:dyDescent="0.3"/>
    <row r="82" ht="15" hidden="1" customHeight="1" x14ac:dyDescent="0.3"/>
    <row r="83" ht="15" hidden="1" customHeight="1" x14ac:dyDescent="0.3"/>
    <row r="84" ht="15" hidden="1" customHeight="1" x14ac:dyDescent="0.3"/>
    <row r="85" ht="15" hidden="1" customHeight="1" x14ac:dyDescent="0.3"/>
    <row r="86" ht="15" hidden="1" customHeight="1" x14ac:dyDescent="0.3"/>
    <row r="87" ht="15" hidden="1" customHeight="1" x14ac:dyDescent="0.3"/>
    <row r="88" ht="15" hidden="1" customHeight="1" x14ac:dyDescent="0.3"/>
    <row r="89" ht="15" hidden="1" customHeight="1" x14ac:dyDescent="0.3"/>
    <row r="90" ht="15" hidden="1" customHeight="1" x14ac:dyDescent="0.3"/>
    <row r="91" ht="15" hidden="1" customHeight="1" x14ac:dyDescent="0.3"/>
    <row r="92" ht="15" hidden="1" customHeight="1" x14ac:dyDescent="0.3"/>
    <row r="93" ht="15" hidden="1" customHeight="1" x14ac:dyDescent="0.3"/>
    <row r="94" ht="15" hidden="1" customHeight="1" x14ac:dyDescent="0.3"/>
  </sheetData>
  <pageMargins left="0.74803149606299213" right="0.74803149606299213" top="1.5354330708661419" bottom="0.98425196850393704" header="0.51181102362204722" footer="0.51181102362204722"/>
  <pageSetup paperSize="9" scale="70" orientation="portrait" r:id="rId1"/>
  <headerFooter alignWithMargins="0">
    <oddFooter>&amp;LPL MI&amp;C&amp;P</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02"/>
  <sheetViews>
    <sheetView workbookViewId="0">
      <selection activeCell="L8" sqref="L8"/>
    </sheetView>
  </sheetViews>
  <sheetFormatPr defaultColWidth="0" defaultRowHeight="15" customHeight="1" zeroHeight="1" x14ac:dyDescent="0.3"/>
  <cols>
    <col min="1" max="1" width="2.77734375" style="23" customWidth="1"/>
    <col min="2" max="2" width="17.5546875" style="23" customWidth="1"/>
    <col min="3" max="14" width="9" style="23" customWidth="1"/>
    <col min="15" max="15" width="2.88671875" style="23" customWidth="1"/>
    <col min="16" max="16" width="0" style="23" hidden="1" customWidth="1"/>
    <col min="17" max="16384" width="9.109375" style="23" hidden="1"/>
  </cols>
  <sheetData>
    <row r="1" spans="2:16" ht="14.4" x14ac:dyDescent="0.3"/>
    <row r="2" spans="2:16" ht="14.4" x14ac:dyDescent="0.3">
      <c r="B2" s="24" t="s">
        <v>68</v>
      </c>
    </row>
    <row r="3" spans="2:16" ht="14.4" x14ac:dyDescent="0.3">
      <c r="B3" s="25"/>
      <c r="C3" s="26"/>
      <c r="D3" s="26"/>
      <c r="E3" s="26"/>
      <c r="F3" s="26"/>
      <c r="G3" s="26"/>
      <c r="H3" s="26"/>
      <c r="I3" s="26"/>
      <c r="J3" s="26"/>
      <c r="K3" s="26"/>
      <c r="L3" s="26"/>
      <c r="M3" s="26"/>
      <c r="N3" s="26"/>
    </row>
    <row r="4" spans="2:16" ht="14.4" x14ac:dyDescent="0.3">
      <c r="B4" s="49" t="s">
        <v>83</v>
      </c>
      <c r="C4" s="28"/>
      <c r="D4" s="28"/>
      <c r="E4" s="28"/>
      <c r="F4" s="28"/>
      <c r="G4" s="28"/>
      <c r="H4" s="28"/>
      <c r="I4" s="28"/>
      <c r="J4" s="28"/>
      <c r="K4" s="28"/>
      <c r="L4" s="28"/>
      <c r="M4" s="28"/>
      <c r="N4" s="28"/>
    </row>
    <row r="5" spans="2:16" ht="14.4" x14ac:dyDescent="0.3">
      <c r="B5" s="29" t="s">
        <v>31</v>
      </c>
      <c r="C5" s="30" t="s">
        <v>32</v>
      </c>
      <c r="D5" s="30" t="s">
        <v>33</v>
      </c>
      <c r="E5" s="30" t="s">
        <v>34</v>
      </c>
      <c r="F5" s="30" t="s">
        <v>35</v>
      </c>
      <c r="G5" s="30" t="s">
        <v>36</v>
      </c>
      <c r="H5" s="30" t="s">
        <v>37</v>
      </c>
      <c r="I5" s="30" t="s">
        <v>38</v>
      </c>
      <c r="J5" s="30" t="s">
        <v>39</v>
      </c>
      <c r="K5" s="30" t="s">
        <v>40</v>
      </c>
      <c r="L5" s="30" t="s">
        <v>41</v>
      </c>
      <c r="M5" s="30" t="s">
        <v>42</v>
      </c>
      <c r="N5" s="30" t="s">
        <v>43</v>
      </c>
    </row>
    <row r="6" spans="2:16" ht="14.4" x14ac:dyDescent="0.3">
      <c r="B6" s="29" t="s">
        <v>69</v>
      </c>
      <c r="C6" s="31">
        <v>653</v>
      </c>
      <c r="D6" s="31">
        <v>605</v>
      </c>
      <c r="E6" s="31">
        <v>611</v>
      </c>
      <c r="F6" s="31">
        <v>602</v>
      </c>
      <c r="G6" s="31">
        <v>541</v>
      </c>
      <c r="H6" s="31">
        <v>576</v>
      </c>
      <c r="I6" s="31">
        <v>599</v>
      </c>
      <c r="J6" s="31">
        <v>650</v>
      </c>
      <c r="K6" s="31">
        <v>568</v>
      </c>
      <c r="L6" s="31">
        <v>640</v>
      </c>
      <c r="M6" s="31">
        <v>603</v>
      </c>
      <c r="N6" s="31"/>
    </row>
    <row r="7" spans="2:16" ht="14.4" x14ac:dyDescent="0.3">
      <c r="B7" s="29" t="s">
        <v>70</v>
      </c>
      <c r="C7" s="31">
        <v>4050</v>
      </c>
      <c r="D7" s="31">
        <v>3908</v>
      </c>
      <c r="E7" s="31">
        <v>3818</v>
      </c>
      <c r="F7" s="31">
        <v>4038</v>
      </c>
      <c r="G7" s="31">
        <v>4179</v>
      </c>
      <c r="H7" s="31">
        <v>3893</v>
      </c>
      <c r="I7" s="31">
        <v>3942</v>
      </c>
      <c r="J7" s="31">
        <v>4167</v>
      </c>
      <c r="K7" s="31">
        <v>4271</v>
      </c>
      <c r="L7" s="31">
        <v>4020</v>
      </c>
      <c r="M7" s="31">
        <v>4295</v>
      </c>
      <c r="N7" s="31"/>
      <c r="O7" s="32"/>
      <c r="P7" s="25"/>
    </row>
    <row r="8" spans="2:16" ht="14.4" x14ac:dyDescent="0.3"/>
    <row r="9" spans="2:16" ht="14.4" x14ac:dyDescent="0.3">
      <c r="B9" s="27" t="s">
        <v>81</v>
      </c>
      <c r="C9" s="28"/>
      <c r="D9" s="28"/>
      <c r="E9" s="28"/>
      <c r="F9" s="28"/>
      <c r="G9" s="28"/>
      <c r="H9" s="28"/>
      <c r="I9" s="28"/>
      <c r="J9" s="28"/>
      <c r="K9" s="28"/>
      <c r="L9" s="28"/>
      <c r="M9" s="28"/>
      <c r="N9" s="28"/>
    </row>
    <row r="10" spans="2:16" ht="14.4" x14ac:dyDescent="0.3">
      <c r="B10" s="29" t="s">
        <v>31</v>
      </c>
      <c r="C10" s="30" t="s">
        <v>32</v>
      </c>
      <c r="D10" s="30" t="s">
        <v>33</v>
      </c>
      <c r="E10" s="30" t="s">
        <v>34</v>
      </c>
      <c r="F10" s="30" t="s">
        <v>35</v>
      </c>
      <c r="G10" s="30" t="s">
        <v>36</v>
      </c>
      <c r="H10" s="30" t="s">
        <v>37</v>
      </c>
      <c r="I10" s="30" t="s">
        <v>38</v>
      </c>
      <c r="J10" s="30" t="s">
        <v>39</v>
      </c>
      <c r="K10" s="30" t="s">
        <v>40</v>
      </c>
      <c r="L10" s="30" t="s">
        <v>41</v>
      </c>
      <c r="M10" s="30" t="s">
        <v>42</v>
      </c>
      <c r="N10" s="30" t="s">
        <v>43</v>
      </c>
    </row>
    <row r="11" spans="2:16" ht="14.4" x14ac:dyDescent="0.3">
      <c r="B11" s="29" t="s">
        <v>69</v>
      </c>
      <c r="C11" s="31">
        <v>626</v>
      </c>
      <c r="D11" s="31">
        <v>675</v>
      </c>
      <c r="E11" s="31">
        <v>722</v>
      </c>
      <c r="F11" s="31">
        <v>709</v>
      </c>
      <c r="G11" s="31">
        <v>640</v>
      </c>
      <c r="H11" s="31">
        <v>621</v>
      </c>
      <c r="I11" s="31">
        <v>662</v>
      </c>
      <c r="J11" s="31">
        <v>677</v>
      </c>
      <c r="K11" s="31">
        <v>663</v>
      </c>
      <c r="L11" s="50">
        <v>570</v>
      </c>
      <c r="M11" s="31">
        <v>629</v>
      </c>
      <c r="N11" s="31">
        <v>556</v>
      </c>
    </row>
    <row r="12" spans="2:16" ht="14.4" x14ac:dyDescent="0.3">
      <c r="B12" s="29" t="s">
        <v>70</v>
      </c>
      <c r="C12" s="31">
        <v>3751</v>
      </c>
      <c r="D12" s="50">
        <v>3700</v>
      </c>
      <c r="E12" s="50">
        <v>3454</v>
      </c>
      <c r="F12" s="50">
        <v>3809</v>
      </c>
      <c r="G12" s="50">
        <v>3785</v>
      </c>
      <c r="H12" s="50">
        <v>3961</v>
      </c>
      <c r="I12" s="50">
        <v>3763</v>
      </c>
      <c r="J12" s="50">
        <v>3930</v>
      </c>
      <c r="K12" s="50">
        <v>3839</v>
      </c>
      <c r="L12" s="50">
        <v>3937</v>
      </c>
      <c r="M12" s="48">
        <v>3944</v>
      </c>
      <c r="N12" s="50">
        <v>4038</v>
      </c>
      <c r="O12" s="32"/>
      <c r="P12" s="25"/>
    </row>
    <row r="13" spans="2:16" ht="14.4" x14ac:dyDescent="0.3"/>
    <row r="14" spans="2:16" ht="14.4" x14ac:dyDescent="0.3">
      <c r="B14" s="27" t="s">
        <v>80</v>
      </c>
      <c r="C14" s="28"/>
      <c r="D14" s="28"/>
      <c r="E14" s="28"/>
      <c r="F14" s="28"/>
      <c r="G14" s="28"/>
      <c r="H14" s="28"/>
      <c r="I14" s="28"/>
      <c r="J14" s="28"/>
      <c r="K14" s="28"/>
      <c r="L14" s="28"/>
      <c r="M14" s="28"/>
      <c r="N14" s="28"/>
    </row>
    <row r="15" spans="2:16" ht="14.4" x14ac:dyDescent="0.3">
      <c r="B15" s="29" t="s">
        <v>31</v>
      </c>
      <c r="C15" s="30" t="s">
        <v>32</v>
      </c>
      <c r="D15" s="51" t="s">
        <v>33</v>
      </c>
      <c r="E15" s="51" t="s">
        <v>34</v>
      </c>
      <c r="F15" s="51" t="s">
        <v>35</v>
      </c>
      <c r="G15" s="51" t="s">
        <v>36</v>
      </c>
      <c r="H15" s="51" t="s">
        <v>37</v>
      </c>
      <c r="I15" s="51" t="s">
        <v>38</v>
      </c>
      <c r="J15" s="51" t="s">
        <v>39</v>
      </c>
      <c r="K15" s="51" t="s">
        <v>40</v>
      </c>
      <c r="L15" s="51" t="s">
        <v>41</v>
      </c>
      <c r="M15" s="51" t="s">
        <v>42</v>
      </c>
      <c r="N15" s="51" t="s">
        <v>43</v>
      </c>
    </row>
    <row r="16" spans="2:16" ht="14.4" x14ac:dyDescent="0.3">
      <c r="B16" s="29" t="s">
        <v>69</v>
      </c>
      <c r="C16" s="45">
        <v>384</v>
      </c>
      <c r="D16" s="45">
        <v>485</v>
      </c>
      <c r="E16" s="45">
        <v>616</v>
      </c>
      <c r="F16" s="45">
        <v>563</v>
      </c>
      <c r="G16" s="45">
        <v>579</v>
      </c>
      <c r="H16" s="31">
        <v>634</v>
      </c>
      <c r="I16" s="31">
        <v>633</v>
      </c>
      <c r="J16" s="31">
        <v>730</v>
      </c>
      <c r="K16" s="31">
        <v>661</v>
      </c>
      <c r="L16" s="31">
        <v>632</v>
      </c>
      <c r="M16" s="31">
        <v>729</v>
      </c>
      <c r="N16" s="31">
        <v>748</v>
      </c>
    </row>
    <row r="17" spans="2:16" ht="14.4" x14ac:dyDescent="0.3">
      <c r="B17" s="29" t="s">
        <v>70</v>
      </c>
      <c r="C17" s="31">
        <v>3308</v>
      </c>
      <c r="D17" s="50">
        <v>3107</v>
      </c>
      <c r="E17" s="50">
        <v>3177</v>
      </c>
      <c r="F17" s="50">
        <v>3330</v>
      </c>
      <c r="G17" s="50">
        <v>3291</v>
      </c>
      <c r="H17" s="50">
        <v>3313</v>
      </c>
      <c r="I17" s="50">
        <v>3340</v>
      </c>
      <c r="J17" s="50">
        <v>3405</v>
      </c>
      <c r="K17" s="50">
        <v>3578</v>
      </c>
      <c r="L17" s="50">
        <v>3448</v>
      </c>
      <c r="M17" s="48">
        <v>3628</v>
      </c>
      <c r="N17" s="50">
        <v>3798</v>
      </c>
      <c r="O17" s="32"/>
      <c r="P17" s="25"/>
    </row>
    <row r="18" spans="2:16" ht="14.4" x14ac:dyDescent="0.3"/>
    <row r="19" spans="2:16" ht="14.4" x14ac:dyDescent="0.3">
      <c r="B19" s="27" t="s">
        <v>30</v>
      </c>
      <c r="C19" s="28"/>
      <c r="D19" s="28"/>
      <c r="E19" s="28"/>
      <c r="F19" s="28"/>
      <c r="G19" s="28"/>
      <c r="H19" s="28"/>
      <c r="I19" s="28"/>
      <c r="J19" s="28"/>
      <c r="K19" s="28"/>
      <c r="L19" s="28"/>
      <c r="M19" s="28"/>
      <c r="N19" s="28"/>
    </row>
    <row r="20" spans="2:16" ht="14.4" x14ac:dyDescent="0.3">
      <c r="B20" s="29" t="s">
        <v>31</v>
      </c>
      <c r="C20" s="30" t="s">
        <v>32</v>
      </c>
      <c r="D20" s="30" t="s">
        <v>33</v>
      </c>
      <c r="E20" s="30" t="s">
        <v>34</v>
      </c>
      <c r="F20" s="30" t="s">
        <v>35</v>
      </c>
      <c r="G20" s="30" t="s">
        <v>36</v>
      </c>
      <c r="H20" s="30" t="s">
        <v>37</v>
      </c>
      <c r="I20" s="30" t="s">
        <v>38</v>
      </c>
      <c r="J20" s="30" t="s">
        <v>39</v>
      </c>
      <c r="K20" s="30" t="s">
        <v>40</v>
      </c>
      <c r="L20" s="30" t="s">
        <v>41</v>
      </c>
      <c r="M20" s="30" t="s">
        <v>42</v>
      </c>
      <c r="N20" s="30" t="s">
        <v>43</v>
      </c>
    </row>
    <row r="21" spans="2:16" ht="14.4" x14ac:dyDescent="0.3">
      <c r="B21" s="29" t="s">
        <v>69</v>
      </c>
      <c r="C21" s="31">
        <v>0</v>
      </c>
      <c r="D21" s="31">
        <v>4</v>
      </c>
      <c r="E21" s="31">
        <v>8</v>
      </c>
      <c r="F21" s="31">
        <v>39</v>
      </c>
      <c r="G21" s="31">
        <v>50</v>
      </c>
      <c r="H21" s="31">
        <v>108</v>
      </c>
      <c r="I21" s="31">
        <v>149</v>
      </c>
      <c r="J21" s="31">
        <v>208</v>
      </c>
      <c r="K21" s="31">
        <v>245</v>
      </c>
      <c r="L21" s="45">
        <v>269</v>
      </c>
      <c r="M21" s="31">
        <v>344</v>
      </c>
      <c r="N21" s="31">
        <v>446</v>
      </c>
    </row>
    <row r="22" spans="2:16" ht="14.4" x14ac:dyDescent="0.3">
      <c r="B22" s="29" t="s">
        <v>70</v>
      </c>
      <c r="C22" s="31">
        <v>0</v>
      </c>
      <c r="D22" s="31">
        <v>1300</v>
      </c>
      <c r="E22" s="31">
        <v>1281</v>
      </c>
      <c r="F22" s="31">
        <v>1978</v>
      </c>
      <c r="G22" s="31">
        <v>2105</v>
      </c>
      <c r="H22" s="31">
        <v>2417</v>
      </c>
      <c r="I22" s="31">
        <v>2475</v>
      </c>
      <c r="J22" s="31">
        <v>2764</v>
      </c>
      <c r="K22" s="31">
        <v>2658</v>
      </c>
      <c r="L22" s="31">
        <v>2944</v>
      </c>
      <c r="M22" s="42">
        <v>3020</v>
      </c>
      <c r="N22" s="31">
        <v>3147</v>
      </c>
      <c r="O22" s="32"/>
      <c r="P22" s="25"/>
    </row>
    <row r="23" spans="2:16" ht="14.4" x14ac:dyDescent="0.3"/>
    <row r="24" spans="2:16" ht="14.4" x14ac:dyDescent="0.3"/>
    <row r="25" spans="2:16" ht="14.4" x14ac:dyDescent="0.3"/>
    <row r="26" spans="2:16" ht="14.4" x14ac:dyDescent="0.3"/>
    <row r="27" spans="2:16" ht="14.4" x14ac:dyDescent="0.3"/>
    <row r="28" spans="2:16" ht="14.4" x14ac:dyDescent="0.3"/>
    <row r="29" spans="2:16" ht="14.4" x14ac:dyDescent="0.3"/>
    <row r="30" spans="2:16" ht="14.4" x14ac:dyDescent="0.3"/>
    <row r="31" spans="2:16" ht="14.4" x14ac:dyDescent="0.3"/>
    <row r="32" spans="2:16" ht="14.4" x14ac:dyDescent="0.3"/>
    <row r="33" spans="1:14" ht="14.4" x14ac:dyDescent="0.3"/>
    <row r="34" spans="1:14" ht="14.4" x14ac:dyDescent="0.3"/>
    <row r="35" spans="1:14" ht="14.4" x14ac:dyDescent="0.3"/>
    <row r="36" spans="1:14" ht="14.4" x14ac:dyDescent="0.3"/>
    <row r="37" spans="1:14" ht="14.4" x14ac:dyDescent="0.3"/>
    <row r="38" spans="1:14" ht="14.4" x14ac:dyDescent="0.3"/>
    <row r="39" spans="1:14" ht="14.4" x14ac:dyDescent="0.3"/>
    <row r="40" spans="1:14" ht="14.4" x14ac:dyDescent="0.3"/>
    <row r="41" spans="1:14" ht="14.4" x14ac:dyDescent="0.3"/>
    <row r="42" spans="1:14" ht="14.4" x14ac:dyDescent="0.3"/>
    <row r="43" spans="1:14" ht="14.4" x14ac:dyDescent="0.3"/>
    <row r="44" spans="1:14" ht="14.4" x14ac:dyDescent="0.3"/>
    <row r="45" spans="1:14" ht="14.4" x14ac:dyDescent="0.3"/>
    <row r="46" spans="1:14" ht="14.4" x14ac:dyDescent="0.3">
      <c r="A46" s="27" t="s">
        <v>48</v>
      </c>
    </row>
    <row r="47" spans="1:14" ht="30" customHeight="1" x14ac:dyDescent="0.3">
      <c r="A47" s="38">
        <v>1</v>
      </c>
      <c r="B47" s="62" t="s">
        <v>71</v>
      </c>
      <c r="C47" s="62"/>
      <c r="D47" s="62"/>
      <c r="E47" s="62"/>
      <c r="F47" s="62"/>
      <c r="G47" s="62"/>
      <c r="H47" s="62"/>
      <c r="I47" s="62"/>
      <c r="J47" s="62"/>
      <c r="K47" s="62"/>
      <c r="L47" s="62"/>
      <c r="M47" s="62"/>
      <c r="N47" s="62"/>
    </row>
    <row r="48" spans="1:14" ht="30.75" customHeight="1" x14ac:dyDescent="0.3">
      <c r="A48" s="38">
        <v>2</v>
      </c>
      <c r="B48" s="63" t="s">
        <v>72</v>
      </c>
      <c r="C48" s="62"/>
      <c r="D48" s="62"/>
      <c r="E48" s="62"/>
      <c r="F48" s="62"/>
      <c r="G48" s="62"/>
      <c r="H48" s="62"/>
      <c r="I48" s="62"/>
      <c r="J48" s="62"/>
      <c r="K48" s="62"/>
      <c r="L48" s="62"/>
      <c r="M48" s="62"/>
      <c r="N48" s="62"/>
    </row>
    <row r="49" spans="1:14" ht="34.5" customHeight="1" x14ac:dyDescent="0.3">
      <c r="A49" s="38">
        <v>3</v>
      </c>
      <c r="B49" s="62" t="s">
        <v>73</v>
      </c>
      <c r="C49" s="62"/>
      <c r="D49" s="62"/>
      <c r="E49" s="62"/>
      <c r="F49" s="62"/>
      <c r="G49" s="62"/>
      <c r="H49" s="62"/>
      <c r="I49" s="62"/>
      <c r="J49" s="62"/>
      <c r="K49" s="62"/>
      <c r="L49" s="62"/>
      <c r="M49" s="62"/>
      <c r="N49" s="62"/>
    </row>
    <row r="50" spans="1:14" ht="14.4" x14ac:dyDescent="0.3">
      <c r="A50" s="38">
        <v>4</v>
      </c>
      <c r="B50" s="23" t="s">
        <v>74</v>
      </c>
    </row>
    <row r="51" spans="1:14" ht="14.4" hidden="1" x14ac:dyDescent="0.3"/>
    <row r="52" spans="1:14" ht="15" hidden="1" customHeight="1" x14ac:dyDescent="0.3"/>
    <row r="53" spans="1:14" ht="15" hidden="1" customHeight="1" x14ac:dyDescent="0.3"/>
    <row r="54" spans="1:14" ht="15" hidden="1" customHeight="1" x14ac:dyDescent="0.3"/>
    <row r="55" spans="1:14" ht="15" hidden="1" customHeight="1" x14ac:dyDescent="0.3"/>
    <row r="56" spans="1:14" ht="15" hidden="1" customHeight="1" x14ac:dyDescent="0.3"/>
    <row r="57" spans="1:14" ht="15" hidden="1" customHeight="1" x14ac:dyDescent="0.3"/>
    <row r="58" spans="1:14" ht="15" hidden="1" customHeight="1" x14ac:dyDescent="0.3"/>
    <row r="59" spans="1:14" ht="15" hidden="1" customHeight="1" x14ac:dyDescent="0.3"/>
    <row r="60" spans="1:14" ht="15" hidden="1" customHeight="1" x14ac:dyDescent="0.3"/>
    <row r="61" spans="1:14" ht="15" hidden="1" customHeight="1" x14ac:dyDescent="0.3"/>
    <row r="62" spans="1:14" ht="15" hidden="1" customHeight="1" x14ac:dyDescent="0.3"/>
    <row r="63" spans="1:14" ht="15" hidden="1" customHeight="1" x14ac:dyDescent="0.3"/>
    <row r="64" spans="1:14" ht="15" hidden="1" customHeight="1" x14ac:dyDescent="0.3"/>
    <row r="65" ht="15" hidden="1" customHeight="1" x14ac:dyDescent="0.3"/>
    <row r="66" ht="15" hidden="1" customHeight="1" x14ac:dyDescent="0.3"/>
    <row r="67" ht="15" hidden="1" customHeight="1" x14ac:dyDescent="0.3"/>
    <row r="68" ht="15" customHeight="1" x14ac:dyDescent="0.3"/>
    <row r="69" ht="15" customHeight="1" x14ac:dyDescent="0.3"/>
    <row r="70" ht="15" customHeight="1" x14ac:dyDescent="0.3"/>
    <row r="71" ht="15" customHeight="1" x14ac:dyDescent="0.3"/>
    <row r="72" ht="15" customHeight="1" x14ac:dyDescent="0.3"/>
    <row r="73" ht="15" customHeight="1" x14ac:dyDescent="0.3"/>
    <row r="74" ht="15" customHeight="1" x14ac:dyDescent="0.3"/>
    <row r="75" ht="15" customHeight="1" x14ac:dyDescent="0.3"/>
    <row r="76" ht="15" customHeight="1" x14ac:dyDescent="0.3"/>
    <row r="77" ht="15" customHeight="1" x14ac:dyDescent="0.3"/>
    <row r="78" ht="15" customHeight="1" x14ac:dyDescent="0.3"/>
    <row r="79" ht="15" customHeight="1" x14ac:dyDescent="0.3"/>
    <row r="80" ht="15" customHeight="1" x14ac:dyDescent="0.3"/>
    <row r="81" ht="15" customHeight="1" x14ac:dyDescent="0.3"/>
    <row r="82" ht="15" customHeight="1" x14ac:dyDescent="0.3"/>
    <row r="83" ht="15" customHeight="1" x14ac:dyDescent="0.3"/>
    <row r="84" ht="15" customHeight="1" x14ac:dyDescent="0.3"/>
    <row r="85" ht="15" customHeight="1" x14ac:dyDescent="0.3"/>
    <row r="86" ht="15" customHeight="1" x14ac:dyDescent="0.3"/>
    <row r="87" ht="15" customHeight="1" x14ac:dyDescent="0.3"/>
    <row r="88" ht="15" customHeight="1" x14ac:dyDescent="0.3"/>
    <row r="89" ht="15" customHeight="1" x14ac:dyDescent="0.3"/>
    <row r="90" ht="15" customHeight="1" x14ac:dyDescent="0.3"/>
    <row r="91" ht="15" customHeight="1" x14ac:dyDescent="0.3"/>
    <row r="92" ht="15" customHeight="1" x14ac:dyDescent="0.3"/>
    <row r="93" ht="15" customHeight="1" x14ac:dyDescent="0.3"/>
    <row r="94" ht="15" customHeight="1" x14ac:dyDescent="0.3"/>
    <row r="95" ht="15" customHeight="1" x14ac:dyDescent="0.3"/>
    <row r="96" ht="15" customHeight="1" x14ac:dyDescent="0.3"/>
    <row r="97" ht="15" customHeight="1" x14ac:dyDescent="0.3"/>
    <row r="98" ht="15" customHeight="1" x14ac:dyDescent="0.3"/>
    <row r="99" ht="15" customHeight="1" x14ac:dyDescent="0.3"/>
    <row r="100" ht="15" customHeight="1" x14ac:dyDescent="0.3"/>
    <row r="101" ht="15" customHeight="1" x14ac:dyDescent="0.3"/>
    <row r="102" ht="15" customHeight="1" x14ac:dyDescent="0.3"/>
  </sheetData>
  <mergeCells count="3">
    <mergeCell ref="B47:N47"/>
    <mergeCell ref="B48:N48"/>
    <mergeCell ref="B49:N49"/>
  </mergeCells>
  <pageMargins left="0.74803149606299213" right="0.74803149606299213" top="1.5354330708661419" bottom="0.98425196850393704" header="0.51181102362204722" footer="0.51181102362204722"/>
  <pageSetup paperSize="9" scale="65" orientation="portrait" r:id="rId1"/>
  <headerFooter alignWithMargins="0">
    <oddFooter>&amp;LPL MI&amp;C&amp;P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PL Portal MI</vt:lpstr>
      <vt:lpstr>No of CNFs Sent</vt:lpstr>
      <vt:lpstr>No of CNFs Left at Stage 1</vt:lpstr>
      <vt:lpstr>Stage 2 Exit</vt:lpstr>
      <vt:lpstr>Exit Process</vt:lpstr>
      <vt:lpstr>Court Pack</vt:lpstr>
      <vt:lpstr>No of Settled Claims</vt:lpstr>
      <vt:lpstr>General Damages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MIB MSL</dc:creator>
  <cp:lastModifiedBy>Leigh Evans</cp:lastModifiedBy>
  <cp:lastPrinted>2013-09-26T08:22:43Z</cp:lastPrinted>
  <dcterms:created xsi:type="dcterms:W3CDTF">2011-09-20T13:06:51Z</dcterms:created>
  <dcterms:modified xsi:type="dcterms:W3CDTF">2017-07-10T08:40:23Z</dcterms:modified>
</cp:coreProperties>
</file>